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randolphbronte/Documents/Positions/2025/December GTD/"/>
    </mc:Choice>
  </mc:AlternateContent>
  <xr:revisionPtr revIDLastSave="0" documentId="13_ncr:1_{8EC4D80C-4C33-1E41-AA31-9BCBA9068951}" xr6:coauthVersionLast="47" xr6:coauthVersionMax="47" xr10:uidLastSave="{00000000-0000-0000-0000-000000000000}"/>
  <bookViews>
    <workbookView xWindow="3060" yWindow="3000" windowWidth="28800" windowHeight="159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8" i="1" l="1"/>
  <c r="I297" i="1"/>
  <c r="I296" i="1"/>
  <c r="I295" i="1"/>
  <c r="I294" i="1"/>
  <c r="I293" i="1"/>
  <c r="I292" i="1" l="1"/>
  <c r="I291" i="1"/>
  <c r="I290" i="1"/>
  <c r="I289" i="1"/>
  <c r="I288" i="1"/>
  <c r="I287" i="1" l="1"/>
  <c r="I286" i="1"/>
  <c r="I285" i="1"/>
  <c r="I284" i="1"/>
  <c r="I283" i="1" l="1"/>
  <c r="I282" i="1"/>
  <c r="I281" i="1"/>
  <c r="I280" i="1"/>
  <c r="B25" i="1"/>
  <c r="I279" i="1" l="1"/>
  <c r="I278" i="1"/>
  <c r="I277" i="1"/>
  <c r="I276" i="1"/>
  <c r="I275" i="1"/>
  <c r="I274" i="1"/>
  <c r="I273" i="1"/>
  <c r="I272" i="1" l="1"/>
  <c r="I271" i="1"/>
  <c r="I270" i="1"/>
  <c r="I269" i="1"/>
  <c r="I268" i="1"/>
  <c r="I267" i="1"/>
  <c r="I266" i="1"/>
  <c r="I265" i="1"/>
  <c r="I264" i="1"/>
  <c r="I263" i="1"/>
  <c r="I262" i="1"/>
  <c r="I261" i="1"/>
  <c r="I260" i="1" l="1"/>
  <c r="I259" i="1"/>
  <c r="I258" i="1"/>
  <c r="I257" i="1"/>
  <c r="I256" i="1" l="1"/>
  <c r="I255" i="1"/>
  <c r="I254" i="1"/>
  <c r="I253" i="1"/>
  <c r="I252" i="1"/>
  <c r="I251" i="1"/>
  <c r="I250" i="1"/>
  <c r="I249" i="1"/>
  <c r="I248" i="1" l="1"/>
  <c r="I247" i="1"/>
  <c r="I246" i="1"/>
  <c r="J245" i="1"/>
  <c r="F13" i="1" s="1"/>
  <c r="I245" i="1"/>
  <c r="I244" i="1"/>
  <c r="I243" i="1"/>
  <c r="I242" i="1" l="1"/>
  <c r="I241" i="1"/>
  <c r="I240" i="1"/>
  <c r="I239" i="1"/>
  <c r="I238" i="1"/>
  <c r="I237" i="1"/>
  <c r="I236" i="1"/>
  <c r="I235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6" i="1" l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 l="1"/>
  <c r="I198" i="1"/>
  <c r="I197" i="1"/>
  <c r="I196" i="1"/>
  <c r="I195" i="1"/>
  <c r="I194" i="1"/>
  <c r="I193" i="1"/>
  <c r="I192" i="1"/>
  <c r="I191" i="1"/>
  <c r="I190" i="1"/>
  <c r="I189" i="1"/>
  <c r="I188" i="1" l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 l="1"/>
  <c r="I161" i="1"/>
  <c r="I160" i="1"/>
  <c r="I159" i="1"/>
  <c r="I158" i="1" l="1"/>
  <c r="J158" i="1" s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 l="1"/>
  <c r="I133" i="1"/>
  <c r="I132" i="1" l="1"/>
  <c r="I131" i="1"/>
  <c r="I130" i="1"/>
  <c r="I129" i="1"/>
  <c r="I128" i="1"/>
  <c r="I126" i="1"/>
  <c r="I125" i="1"/>
  <c r="I124" i="1"/>
  <c r="I123" i="1"/>
  <c r="I122" i="1"/>
  <c r="I118" i="1" l="1"/>
  <c r="J118" i="1" s="1"/>
  <c r="I114" i="1" l="1"/>
  <c r="I113" i="1"/>
  <c r="I112" i="1"/>
  <c r="J112" i="1" s="1"/>
  <c r="I111" i="1"/>
  <c r="I110" i="1"/>
  <c r="I109" i="1"/>
  <c r="J115" i="1" l="1"/>
  <c r="J113" i="1"/>
  <c r="J111" i="1"/>
  <c r="J110" i="1"/>
  <c r="I108" i="1"/>
  <c r="I107" i="1" l="1"/>
  <c r="I106" i="1"/>
  <c r="I105" i="1"/>
  <c r="I104" i="1"/>
  <c r="I103" i="1"/>
  <c r="I102" i="1" l="1"/>
  <c r="O100" i="1" l="1"/>
  <c r="O101" i="1"/>
  <c r="I101" i="1"/>
  <c r="O99" i="1"/>
  <c r="I100" i="1"/>
  <c r="O97" i="1"/>
  <c r="O98" i="1"/>
  <c r="I99" i="1"/>
  <c r="I98" i="1" l="1"/>
  <c r="I97" i="1"/>
  <c r="O95" i="1"/>
  <c r="O96" i="1"/>
  <c r="I96" i="1"/>
  <c r="O94" i="1"/>
  <c r="I95" i="1"/>
  <c r="O93" i="1"/>
  <c r="I94" i="1"/>
  <c r="O92" i="1"/>
  <c r="I93" i="1"/>
  <c r="I92" i="1"/>
  <c r="O91" i="1" l="1"/>
  <c r="I91" i="1"/>
  <c r="O90" i="1"/>
  <c r="I90" i="1"/>
  <c r="O89" i="1"/>
  <c r="I89" i="1"/>
  <c r="O87" i="1"/>
  <c r="O88" i="1"/>
  <c r="I88" i="1"/>
  <c r="O86" i="1" l="1"/>
  <c r="I87" i="1"/>
  <c r="O81" i="1"/>
  <c r="O82" i="1"/>
  <c r="O83" i="1"/>
  <c r="O84" i="1"/>
  <c r="O85" i="1"/>
  <c r="I86" i="1"/>
  <c r="I85" i="1"/>
  <c r="I84" i="1"/>
  <c r="I83" i="1"/>
  <c r="O80" i="1"/>
  <c r="I82" i="1"/>
  <c r="I81" i="1"/>
  <c r="O78" i="1"/>
  <c r="O79" i="1"/>
  <c r="I80" i="1"/>
  <c r="I79" i="1"/>
  <c r="O77" i="1"/>
  <c r="I78" i="1"/>
  <c r="O76" i="1"/>
  <c r="I77" i="1"/>
  <c r="I76" i="1"/>
  <c r="O73" i="1"/>
  <c r="O74" i="1"/>
  <c r="O75" i="1"/>
  <c r="I75" i="1"/>
  <c r="O68" i="1"/>
  <c r="O69" i="1"/>
  <c r="O70" i="1"/>
  <c r="O71" i="1"/>
  <c r="O72" i="1"/>
  <c r="I74" i="1"/>
  <c r="I73" i="1"/>
  <c r="I72" i="1"/>
  <c r="I71" i="1" l="1"/>
  <c r="I70" i="1"/>
  <c r="I69" i="1" l="1"/>
  <c r="J69" i="1" s="1"/>
  <c r="I68" i="1"/>
  <c r="O67" i="1"/>
  <c r="I67" i="1"/>
  <c r="O65" i="1"/>
  <c r="O66" i="1"/>
  <c r="I66" i="1"/>
  <c r="O64" i="1"/>
  <c r="I65" i="1"/>
  <c r="O63" i="1"/>
  <c r="I64" i="1"/>
  <c r="O62" i="1"/>
  <c r="I63" i="1"/>
  <c r="O61" i="1"/>
  <c r="I62" i="1"/>
  <c r="O55" i="1"/>
  <c r="I55" i="1"/>
  <c r="O58" i="1"/>
  <c r="O59" i="1"/>
  <c r="O60" i="1"/>
  <c r="I61" i="1"/>
  <c r="I60" i="1"/>
  <c r="I59" i="1"/>
  <c r="I58" i="1"/>
  <c r="O57" i="1"/>
  <c r="I57" i="1"/>
  <c r="O56" i="1"/>
  <c r="I56" i="1"/>
  <c r="O54" i="1"/>
  <c r="I54" i="1"/>
  <c r="O53" i="1"/>
  <c r="J57" i="1" l="1"/>
  <c r="J56" i="1"/>
  <c r="J54" i="1"/>
  <c r="I53" i="1"/>
  <c r="J53" i="1" s="1"/>
  <c r="B8" i="3" l="1"/>
  <c r="F11" i="1"/>
  <c r="F17" i="1" l="1"/>
  <c r="F9" i="1" s="1"/>
  <c r="F15" i="1" s="1"/>
</calcChain>
</file>

<file path=xl/sharedStrings.xml><?xml version="1.0" encoding="utf-8"?>
<sst xmlns="http://schemas.openxmlformats.org/spreadsheetml/2006/main" count="813" uniqueCount="313">
  <si>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</si>
  <si>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</si>
  <si>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</si>
  <si>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</si>
  <si>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</si>
  <si>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</si>
  <si>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</si>
  <si>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</si>
  <si>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</si>
  <si>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</si>
  <si>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</si>
  <si>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</si>
  <si>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</si>
  <si>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</si>
  <si>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</si>
  <si>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</si>
  <si>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</si>
  <si>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</si>
  <si>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</si>
  <si>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</si>
  <si>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</si>
  <si>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</si>
  <si>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</si>
  <si>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</si>
  <si>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</si>
  <si>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</si>
  <si>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</si>
  <si>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</si>
  <si>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</si>
  <si>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</si>
  <si>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</si>
  <si>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</si>
  <si>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</si>
  <si>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</si>
  <si>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</si>
  <si>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</si>
  <si>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</si>
  <si>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</si>
  <si>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</si>
  <si>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</si>
  <si>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</si>
  <si>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</si>
  <si>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</si>
  <si>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</si>
  <si>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</si>
  <si>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</si>
  <si>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</si>
  <si>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</si>
  <si>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</si>
  <si>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</si>
  <si>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</si>
  <si>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</si>
  <si>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</si>
  <si>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</si>
  <si>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</si>
  <si>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</si>
  <si>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</si>
  <si>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</si>
  <si>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</si>
  <si>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</si>
  <si>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</si>
  <si>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</si>
  <si>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</si>
  <si>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</si>
  <si>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</si>
  <si>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</si>
  <si>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</si>
  <si>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</si>
  <si>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</si>
  <si>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</si>
  <si>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</si>
  <si>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</si>
  <si>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</si>
  <si>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</si>
  <si>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</si>
  <si>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</si>
  <si>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</si>
  <si>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</si>
  <si>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</si>
  <si>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</si>
  <si>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</si>
  <si>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</si>
  <si>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</si>
  <si>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</si>
  <si>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</si>
  <si>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</si>
  <si>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</si>
  <si>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</si>
  <si>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</si>
  <si>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</si>
  <si>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</si>
  <si>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</si>
  <si>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</si>
  <si>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</si>
  <si>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</si>
  <si>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</si>
  <si>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</si>
  <si>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</si>
  <si>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</si>
  <si>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</si>
  <si>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</si>
  <si>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</si>
  <si>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</si>
  <si>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</si>
  <si>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</si>
  <si>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</si>
  <si>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</si>
  <si>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</si>
  <si>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</si>
  <si>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</si>
  <si>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</si>
  <si>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</si>
  <si>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</si>
  <si>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</si>
  <si>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</si>
  <si>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</si>
  <si>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</si>
  <si>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</si>
  <si>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</si>
  <si>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</si>
  <si>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</si>
  <si>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</si>
  <si>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</si>
  <si>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</si>
  <si>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</si>
  <si>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</si>
  <si>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</si>
  <si>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</si>
  <si>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</si>
  <si>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</si>
  <si>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</si>
  <si>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</si>
  <si>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</si>
  <si>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</si>
  <si>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</si>
  <si>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</si>
  <si>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</si>
  <si>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</si>
  <si>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</si>
  <si>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</si>
  <si>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</si>
  <si>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</si>
  <si>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</si>
  <si>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</si>
  <si>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</si>
  <si>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</si>
  <si>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</si>
  <si>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</si>
  <si>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</si>
  <si>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</si>
  <si>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</si>
  <si>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</si>
  <si>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</si>
  <si>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</si>
  <si>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</si>
  <si>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</si>
  <si>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</si>
  <si>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</si>
  <si>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</si>
  <si>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</si>
  <si>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</si>
  <si>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</si>
  <si>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</si>
  <si>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</si>
  <si>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</si>
  <si>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</si>
  <si>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</si>
  <si>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</si>
  <si>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</si>
  <si>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</si>
  <si>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</si>
  <si>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</si>
  <si>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</si>
  <si>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</si>
  <si>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</si>
  <si>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</si>
  <si>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</si>
  <si>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</si>
  <si>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</si>
  <si>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</si>
  <si>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</si>
  <si>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</si>
  <si>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</si>
  <si>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</si>
  <si>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</si>
  <si>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</si>
  <si>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</si>
  <si>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</si>
  <si>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</si>
  <si>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</si>
  <si>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</si>
  <si>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</si>
  <si>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</si>
  <si>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</si>
  <si>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</si>
  <si>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</si>
  <si>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</si>
  <si>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</si>
  <si>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</si>
  <si>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</si>
  <si>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</si>
  <si>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</si>
  <si>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</si>
  <si>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</si>
  <si>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</si>
  <si>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</si>
  <si>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</si>
  <si>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</si>
  <si>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</si>
  <si>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</si>
  <si>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</si>
  <si>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</si>
  <si>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</si>
  <si>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</si>
  <si>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</si>
  <si>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</si>
  <si>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</si>
  <si>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</si>
  <si>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</si>
  <si>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</si>
  <si>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</si>
  <si>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</si>
  <si>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</si>
  <si>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</si>
  <si>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</si>
  <si>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</si>
  <si>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</si>
  <si>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</si>
  <si>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</si>
  <si>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</si>
  <si>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</si>
  <si>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</si>
  <si>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</si>
  <si>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</si>
  <si>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</si>
  <si>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</si>
  <si>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</si>
  <si>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</si>
  <si>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</si>
  <si>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</si>
  <si>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</si>
  <si>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</si>
  <si>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</si>
  <si>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</si>
  <si>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</si>
  <si>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</si>
  <si>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</si>
  <si>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</si>
  <si>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</si>
  <si>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</si>
  <si>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</si>
  <si>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</si>
  <si>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</si>
  <si>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</si>
  <si>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</si>
  <si>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</si>
  <si>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</si>
  <si>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</si>
  <si>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</si>
  <si>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</si>
  <si>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</si>
  <si>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</si>
  <si>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</si>
  <si>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</si>
  <si>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</si>
  <si>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</si>
  <si>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</si>
  <si>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</si>
  <si>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</si>
  <si>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</si>
  <si>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</si>
  <si>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</si>
  <si>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</si>
  <si>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</si>
  <si>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</si>
  <si>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</si>
  <si>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</si>
  <si>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</si>
  <si>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</si>
  <si>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</si>
  <si>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</si>
  <si>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</si>
  <si>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</si>
  <si>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</si>
  <si>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</si>
  <si>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</si>
  <si>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</si>
  <si>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</si>
  <si>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</si>
  <si>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</si>
  <si>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</si>
  <si>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</si>
  <si>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</si>
  <si>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</si>
  <si>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</si>
  <si>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</si>
  <si>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</si>
  <si>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</si>
  <si>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</si>
  <si>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</si>
  <si>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</si>
  <si>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</si>
  <si>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</si>
  <si>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</si>
  <si>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</si>
  <si>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November Month to Date</t>
  </si>
  <si>
    <t>(NFLX) 11/$100-$102 call spread</t>
  </si>
  <si>
    <t>(BLK) 12/$1000-$1,010 call spread</t>
  </si>
  <si>
    <t>(ZM) 11/$72.50-$77.50 call spread</t>
  </si>
  <si>
    <t>(GLD) 12/$355-$360 call spread</t>
  </si>
  <si>
    <t>NO POSITIONS</t>
  </si>
  <si>
    <t>(MS) 12/$150-$155 call spread</t>
  </si>
  <si>
    <t>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</si>
</sst>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mmmm&quot; &quot;d&quot;, &quot;yyyy"/>
    <numFmt numFmtId="166" formatCode="&quot; &quot;[$$-409]* #,##0.00&quot; &quot;;&quot; &quot;[$$-409]* \(#,##0.00\);&quot; &quot;[$$-409]* &quot;-&quot;??&quot; &quot;"/>
    <numFmt numFmtId="167" formatCode="dddd&quot;, &quot;mmmm&quot; &quot;dd&quot;, &quot;yyyy"/>
    <numFmt numFmtId="168" formatCode="[$$-409]#,##0.00&quot; &quot;;\([$$-409]#,##0.00\)"/>
    <numFmt numFmtId="169" formatCode="[$$-409]#,##0.00"/>
    <numFmt numFmtId="170" formatCode="&quot;$&quot;#,##0.00"/>
    <numFmt numFmtId="171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166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68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68" fontId="0" fillId="0" borderId="5" xfId="0" applyNumberFormat="1" applyBorder="1"/>
    <xf numFmtId="169" fontId="0" fillId="0" borderId="3" xfId="0" applyNumberFormat="1" applyBorder="1"/>
    <xf numFmtId="10" fontId="0" fillId="0" borderId="4" xfId="0" applyNumberFormat="1" applyBorder="1"/>
    <xf numFmtId="166" fontId="2" fillId="0" borderId="2" xfId="0" applyNumberFormat="1" applyFont="1" applyBorder="1"/>
    <xf numFmtId="166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0" fontId="15" fillId="0" borderId="0" xfId="0" applyNumberFormat="1" applyFont="1"/>
    <xf numFmtId="8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5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0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44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69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0" fontId="10" fillId="3" borderId="0" xfId="0" applyNumberFormat="1" applyFont="1" applyFill="1"/>
    <xf numFmtId="170" fontId="10" fillId="3" borderId="0" xfId="2" applyNumberFormat="1" applyFont="1" applyFill="1"/>
    <xf numFmtId="44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8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44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1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Sheet1!$B$17:$B$24</c:f>
              <c:numCache>
                <c:formatCode>0.00%</c:formatCode>
                <c:ptCount val="8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26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6"/>
  <sheetViews>
    <sheetView tabSelected="1" defaultGridColor="0" colorId="9" zoomScale="89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 t="s">
        <v>312</v>
      </c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46375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8.1396100000000011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SUM(J38:J49)</f>
        <v>0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SUM($J$220:J536)</f>
        <v>0.62071000000000021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F9-811.2514%</f>
        <v>2.7096000000002007E-2</v>
      </c>
      <c r="G15" s="5" t="s">
        <v>305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0" t="s">
        <v>310</v>
      </c>
      <c r="B17" s="110">
        <v>0</v>
      </c>
      <c r="C17" s="6"/>
      <c r="D17" s="6"/>
      <c r="E17" s="6"/>
      <c r="F17" s="19">
        <f>F11+F13</f>
        <v>0.62071000000000021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5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11</v>
      </c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/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0" t="s">
        <v>301</v>
      </c>
      <c r="B23" s="110">
        <v>0</v>
      </c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3" customFormat="1" ht="30.75" customHeight="1" x14ac:dyDescent="0.35">
      <c r="A24" s="117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f>SUM(B17:B24)</f>
        <v>0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19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289</v>
      </c>
      <c r="B29" s="110">
        <v>1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255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255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120" t="s">
        <v>310</v>
      </c>
      <c r="F39" s="12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255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255" s="38" customFormat="1" ht="31" customHeight="1" x14ac:dyDescent="0.35">
      <c r="A46" s="37"/>
      <c r="B46" s="18"/>
      <c r="C46" s="6"/>
      <c r="D46" s="6"/>
      <c r="E46" s="6"/>
      <c r="F46" s="39"/>
      <c r="G46" s="11"/>
      <c r="H46" s="96"/>
      <c r="I46" s="40"/>
      <c r="J46" s="7"/>
      <c r="K46" s="8"/>
      <c r="L46" s="9"/>
      <c r="M46" s="8"/>
      <c r="N46" s="7"/>
      <c r="O46" s="41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s="2" customFormat="1" ht="30.75" customHeight="1" x14ac:dyDescent="0.35">
      <c r="A47" s="3"/>
      <c r="B47" s="18"/>
      <c r="C47" s="66" t="s">
        <v>56</v>
      </c>
      <c r="D47" s="6"/>
      <c r="E47" s="6"/>
      <c r="F47" s="11"/>
      <c r="G47" s="11"/>
      <c r="H47" s="97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6"/>
      <c r="B48" s="18"/>
      <c r="C48" s="6"/>
      <c r="D48" s="6"/>
      <c r="E48" s="6"/>
      <c r="F48" s="11"/>
      <c r="G48" s="47"/>
      <c r="H48" s="98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17"/>
      <c r="B49" s="17"/>
      <c r="C49" s="33"/>
      <c r="D49" s="33"/>
      <c r="E49" s="33"/>
      <c r="F49" s="34"/>
      <c r="G49" s="34"/>
      <c r="H49" s="93"/>
      <c r="I49" s="21"/>
      <c r="J49" s="21"/>
      <c r="K49" s="35"/>
      <c r="L49" s="36"/>
      <c r="M49" s="17" t="s">
        <v>15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2" customFormat="1" ht="30.75" customHeight="1" x14ac:dyDescent="0.35">
      <c r="A50" s="17" t="s">
        <v>14</v>
      </c>
      <c r="B50" s="17" t="s">
        <v>14</v>
      </c>
      <c r="C50" s="33"/>
      <c r="D50" s="17" t="s">
        <v>18</v>
      </c>
      <c r="E50" s="33"/>
      <c r="F50" s="17" t="s">
        <v>19</v>
      </c>
      <c r="G50" s="17" t="s">
        <v>20</v>
      </c>
      <c r="H50" s="93"/>
      <c r="I50" s="21"/>
      <c r="J50" s="21"/>
      <c r="K50" s="17" t="s">
        <v>21</v>
      </c>
      <c r="L50" s="36"/>
      <c r="M50" s="17" t="s">
        <v>22</v>
      </c>
      <c r="N50" s="17" t="s">
        <v>23</v>
      </c>
      <c r="O50" s="17" t="s">
        <v>24</v>
      </c>
      <c r="P50" s="17" t="s">
        <v>25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2" customFormat="1" ht="30.75" customHeight="1" x14ac:dyDescent="0.35">
      <c r="A51" s="67" t="s">
        <v>16</v>
      </c>
      <c r="B51" s="67" t="s">
        <v>17</v>
      </c>
      <c r="C51" s="17" t="s">
        <v>26</v>
      </c>
      <c r="D51" s="17" t="s">
        <v>27</v>
      </c>
      <c r="E51" s="17" t="s">
        <v>28</v>
      </c>
      <c r="F51" s="17" t="s">
        <v>29</v>
      </c>
      <c r="G51" s="17" t="s">
        <v>30</v>
      </c>
      <c r="H51" s="103" t="s">
        <v>31</v>
      </c>
      <c r="I51" s="17" t="s">
        <v>32</v>
      </c>
      <c r="J51" s="17" t="s">
        <v>33</v>
      </c>
      <c r="K51" s="17" t="s">
        <v>34</v>
      </c>
      <c r="L51" s="17" t="s">
        <v>35</v>
      </c>
      <c r="M51" s="17" t="s">
        <v>36</v>
      </c>
      <c r="N51" s="17" t="s">
        <v>37</v>
      </c>
      <c r="O51" s="17" t="s">
        <v>38</v>
      </c>
      <c r="P51" s="17" t="s">
        <v>39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71" customFormat="1" ht="30.75" customHeight="1" x14ac:dyDescent="0.35">
      <c r="A52" s="68"/>
      <c r="B52" s="68"/>
      <c r="C52" s="69"/>
      <c r="D52" s="69"/>
      <c r="E52" s="69"/>
      <c r="F52" s="69"/>
      <c r="G52" s="69"/>
      <c r="H52" s="104"/>
      <c r="I52" s="69"/>
      <c r="J52" s="69"/>
      <c r="K52" s="69"/>
      <c r="L52" s="69"/>
      <c r="M52" s="69"/>
      <c r="N52" s="69"/>
      <c r="O52" s="17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s="57" customFormat="1" ht="30.75" customHeight="1" x14ac:dyDescent="0.35">
      <c r="A53" s="56">
        <v>44918</v>
      </c>
      <c r="B53" s="64">
        <v>44929</v>
      </c>
      <c r="C53" s="57" t="s">
        <v>55</v>
      </c>
      <c r="D53" s="57" t="s">
        <v>40</v>
      </c>
      <c r="E53" s="57" t="s">
        <v>41</v>
      </c>
      <c r="F53" s="61">
        <v>145</v>
      </c>
      <c r="G53" s="62">
        <v>9.8000000000000007</v>
      </c>
      <c r="H53" s="105">
        <v>9.9600000000000009</v>
      </c>
      <c r="I53" s="54">
        <f t="shared" ref="I53:I61" si="0">(G53-H53)/(G53)*(-G53*100*P53)/100000</f>
        <v>1.9200000000000018E-3</v>
      </c>
      <c r="J53" s="54">
        <f>I53+I54</f>
        <v>4.9920000000000006E-2</v>
      </c>
      <c r="K53" s="59">
        <v>0.1</v>
      </c>
      <c r="L53" s="60">
        <v>1</v>
      </c>
      <c r="M53" s="59">
        <v>0.1</v>
      </c>
      <c r="N53" s="58">
        <v>1.9E-3</v>
      </c>
      <c r="O53" s="108">
        <f t="shared" ref="O53:O101" si="1">N53*10</f>
        <v>1.9E-2</v>
      </c>
      <c r="P53" s="57">
        <v>12</v>
      </c>
    </row>
    <row r="54" spans="1:36" s="57" customFormat="1" ht="30.75" customHeight="1" x14ac:dyDescent="0.35">
      <c r="A54" s="56">
        <v>44930</v>
      </c>
      <c r="B54" s="64">
        <v>44938</v>
      </c>
      <c r="C54" s="57" t="s">
        <v>62</v>
      </c>
      <c r="D54" s="57" t="s">
        <v>59</v>
      </c>
      <c r="E54" s="57" t="s">
        <v>41</v>
      </c>
      <c r="F54" s="61">
        <v>99</v>
      </c>
      <c r="G54" s="62">
        <v>2.2999999999999998</v>
      </c>
      <c r="H54" s="105">
        <v>2.9</v>
      </c>
      <c r="I54" s="54">
        <f t="shared" si="0"/>
        <v>4.8000000000000001E-2</v>
      </c>
      <c r="J54" s="54">
        <f>I54+I56</f>
        <v>7.9999999999999988E-2</v>
      </c>
      <c r="K54" s="59">
        <v>0.1</v>
      </c>
      <c r="L54" s="60">
        <v>1</v>
      </c>
      <c r="M54" s="59">
        <v>0.1</v>
      </c>
      <c r="N54" s="58">
        <v>4.8000000000000001E-2</v>
      </c>
      <c r="O54" s="108">
        <f t="shared" si="1"/>
        <v>0.48</v>
      </c>
      <c r="P54" s="57">
        <v>80</v>
      </c>
    </row>
    <row r="55" spans="1:36" s="57" customFormat="1" ht="30.75" customHeight="1" x14ac:dyDescent="0.35">
      <c r="A55" s="56">
        <v>44943</v>
      </c>
      <c r="B55" s="64">
        <v>44945</v>
      </c>
      <c r="C55" s="57" t="s">
        <v>65</v>
      </c>
      <c r="D55" s="57" t="s">
        <v>66</v>
      </c>
      <c r="E55" s="57" t="s">
        <v>41</v>
      </c>
      <c r="F55" s="61">
        <v>290</v>
      </c>
      <c r="G55" s="62">
        <v>9.1999999999999993</v>
      </c>
      <c r="H55" s="105">
        <v>9.8000000000000007</v>
      </c>
      <c r="I55" s="54">
        <f>(G55-H55)/(G55)*(-G55*100*P55)/100000</f>
        <v>7.2000000000000172E-3</v>
      </c>
      <c r="J55" s="54">
        <v>7.1999999999999998E-3</v>
      </c>
      <c r="K55" s="59">
        <v>0.1</v>
      </c>
      <c r="L55" s="60">
        <v>1</v>
      </c>
      <c r="M55" s="59">
        <v>0.1</v>
      </c>
      <c r="N55" s="58">
        <v>7.1999999999999998E-3</v>
      </c>
      <c r="O55" s="108">
        <f t="shared" si="1"/>
        <v>7.1999999999999995E-2</v>
      </c>
      <c r="P55" s="57">
        <v>12</v>
      </c>
    </row>
    <row r="56" spans="1:36" s="57" customFormat="1" ht="30.75" customHeight="1" x14ac:dyDescent="0.35">
      <c r="A56" s="56">
        <v>44915</v>
      </c>
      <c r="B56" s="64">
        <v>44946</v>
      </c>
      <c r="C56" s="57" t="s">
        <v>63</v>
      </c>
      <c r="D56" s="57" t="s">
        <v>59</v>
      </c>
      <c r="E56" s="57" t="s">
        <v>41</v>
      </c>
      <c r="F56" s="61">
        <v>99</v>
      </c>
      <c r="G56" s="62">
        <v>2.6</v>
      </c>
      <c r="H56" s="105">
        <v>3</v>
      </c>
      <c r="I56" s="54">
        <f t="shared" si="0"/>
        <v>3.1999999999999994E-2</v>
      </c>
      <c r="J56" s="54">
        <f>I56+I57</f>
        <v>4.4499999999999998E-2</v>
      </c>
      <c r="K56" s="59">
        <v>0.1</v>
      </c>
      <c r="L56" s="60">
        <v>1</v>
      </c>
      <c r="M56" s="59">
        <v>0.1</v>
      </c>
      <c r="N56" s="58">
        <v>3.2000000000000001E-2</v>
      </c>
      <c r="O56" s="108">
        <f t="shared" si="1"/>
        <v>0.32</v>
      </c>
      <c r="P56" s="57">
        <v>80</v>
      </c>
    </row>
    <row r="57" spans="1:36" s="57" customFormat="1" ht="30.75" customHeight="1" x14ac:dyDescent="0.35">
      <c r="A57" s="56">
        <v>44929</v>
      </c>
      <c r="B57" s="64">
        <v>44946</v>
      </c>
      <c r="C57" s="57" t="s">
        <v>57</v>
      </c>
      <c r="D57" s="57" t="s">
        <v>40</v>
      </c>
      <c r="E57" s="57" t="s">
        <v>41</v>
      </c>
      <c r="F57" s="61">
        <v>80</v>
      </c>
      <c r="G57" s="62">
        <v>4.5</v>
      </c>
      <c r="H57" s="105">
        <v>5</v>
      </c>
      <c r="I57" s="54">
        <f t="shared" si="0"/>
        <v>1.2500000000000001E-2</v>
      </c>
      <c r="J57" s="54">
        <f t="shared" ref="J57" si="2">I57+I58</f>
        <v>4.9699999999999994E-2</v>
      </c>
      <c r="K57" s="59">
        <v>0.1</v>
      </c>
      <c r="L57" s="60">
        <v>1</v>
      </c>
      <c r="M57" s="59">
        <v>0.1</v>
      </c>
      <c r="N57" s="58">
        <v>1.2500000000000001E-2</v>
      </c>
      <c r="O57" s="108">
        <f t="shared" si="1"/>
        <v>0.125</v>
      </c>
      <c r="P57" s="57">
        <v>25</v>
      </c>
    </row>
    <row r="58" spans="1:36" s="57" customFormat="1" ht="30.75" customHeight="1" x14ac:dyDescent="0.35">
      <c r="A58" s="56">
        <v>44914</v>
      </c>
      <c r="B58" s="64">
        <v>44946</v>
      </c>
      <c r="C58" s="57" t="s">
        <v>54</v>
      </c>
      <c r="D58" s="57" t="s">
        <v>59</v>
      </c>
      <c r="E58" s="57" t="s">
        <v>41</v>
      </c>
      <c r="F58" s="61">
        <v>99</v>
      </c>
      <c r="G58" s="62">
        <v>2.0699999999999998</v>
      </c>
      <c r="H58" s="105">
        <v>3</v>
      </c>
      <c r="I58" s="54">
        <f t="shared" si="0"/>
        <v>3.7199999999999997E-2</v>
      </c>
      <c r="J58" s="54">
        <v>3.7199999999999997E-2</v>
      </c>
      <c r="K58" s="59">
        <v>0.1</v>
      </c>
      <c r="L58" s="60">
        <v>1</v>
      </c>
      <c r="M58" s="59">
        <v>0.1</v>
      </c>
      <c r="N58" s="58">
        <v>3.7199999999999997E-2</v>
      </c>
      <c r="O58" s="108">
        <f t="shared" si="1"/>
        <v>0.372</v>
      </c>
      <c r="P58" s="57">
        <v>40</v>
      </c>
    </row>
    <row r="59" spans="1:36" s="57" customFormat="1" ht="30.75" customHeight="1" x14ac:dyDescent="0.35">
      <c r="A59" s="56">
        <v>44929</v>
      </c>
      <c r="B59" s="64">
        <v>44946</v>
      </c>
      <c r="C59" s="57" t="s">
        <v>58</v>
      </c>
      <c r="D59" s="57" t="s">
        <v>60</v>
      </c>
      <c r="E59" s="57" t="s">
        <v>41</v>
      </c>
      <c r="F59" s="61">
        <v>16.5</v>
      </c>
      <c r="G59" s="62">
        <v>0.87</v>
      </c>
      <c r="H59" s="105">
        <v>1</v>
      </c>
      <c r="I59" s="54">
        <f t="shared" si="0"/>
        <v>1.5600000000000003E-2</v>
      </c>
      <c r="J59" s="54">
        <v>1.5599999999999999E-2</v>
      </c>
      <c r="K59" s="59">
        <v>0.1</v>
      </c>
      <c r="L59" s="60">
        <v>1</v>
      </c>
      <c r="M59" s="59">
        <v>0.1</v>
      </c>
      <c r="N59" s="58">
        <v>1.5599999999999999E-2</v>
      </c>
      <c r="O59" s="108">
        <f t="shared" si="1"/>
        <v>0.156</v>
      </c>
      <c r="P59" s="57">
        <v>120</v>
      </c>
    </row>
    <row r="60" spans="1:36" s="57" customFormat="1" ht="30.75" customHeight="1" x14ac:dyDescent="0.35">
      <c r="A60" s="56">
        <v>44930</v>
      </c>
      <c r="B60" s="64">
        <v>44946</v>
      </c>
      <c r="C60" s="57" t="s">
        <v>64</v>
      </c>
      <c r="D60" s="57" t="s">
        <v>60</v>
      </c>
      <c r="E60" s="57" t="s">
        <v>41</v>
      </c>
      <c r="F60" s="61">
        <v>39</v>
      </c>
      <c r="G60" s="62">
        <v>2.6</v>
      </c>
      <c r="H60" s="105">
        <v>3</v>
      </c>
      <c r="I60" s="54">
        <f t="shared" si="0"/>
        <v>1.5999999999999997E-2</v>
      </c>
      <c r="J60" s="54">
        <v>1.6E-2</v>
      </c>
      <c r="K60" s="59">
        <v>0.1</v>
      </c>
      <c r="L60" s="60">
        <v>1</v>
      </c>
      <c r="M60" s="59">
        <v>0.1</v>
      </c>
      <c r="N60" s="58">
        <v>1.6E-2</v>
      </c>
      <c r="O60" s="108">
        <f t="shared" si="1"/>
        <v>0.16</v>
      </c>
      <c r="P60" s="57">
        <v>40</v>
      </c>
    </row>
    <row r="61" spans="1:36" s="57" customFormat="1" ht="30.75" customHeight="1" x14ac:dyDescent="0.35">
      <c r="A61" s="56">
        <v>44930</v>
      </c>
      <c r="B61" s="64">
        <v>44946</v>
      </c>
      <c r="C61" s="57" t="s">
        <v>61</v>
      </c>
      <c r="D61" s="57" t="s">
        <v>60</v>
      </c>
      <c r="E61" s="57" t="s">
        <v>41</v>
      </c>
      <c r="F61" s="61">
        <v>290</v>
      </c>
      <c r="G61" s="62">
        <v>9</v>
      </c>
      <c r="H61" s="105">
        <v>10</v>
      </c>
      <c r="I61" s="54">
        <f t="shared" si="0"/>
        <v>1.7999999999999999E-2</v>
      </c>
      <c r="J61" s="54">
        <v>1.7999999999999999E-2</v>
      </c>
      <c r="K61" s="59">
        <v>0.1</v>
      </c>
      <c r="L61" s="60">
        <v>1</v>
      </c>
      <c r="M61" s="59">
        <v>0.1</v>
      </c>
      <c r="N61" s="58">
        <v>1.7999999999999999E-2</v>
      </c>
      <c r="O61" s="108">
        <f t="shared" si="1"/>
        <v>0.18</v>
      </c>
      <c r="P61" s="57">
        <v>18</v>
      </c>
    </row>
    <row r="62" spans="1:36" s="57" customFormat="1" ht="30.75" customHeight="1" x14ac:dyDescent="0.35">
      <c r="A62" s="56">
        <v>44943</v>
      </c>
      <c r="B62" s="64">
        <v>44950</v>
      </c>
      <c r="C62" s="57" t="s">
        <v>68</v>
      </c>
      <c r="D62" s="57" t="s">
        <v>66</v>
      </c>
      <c r="E62" s="57" t="s">
        <v>41</v>
      </c>
      <c r="F62" s="61">
        <v>100</v>
      </c>
      <c r="G62" s="62">
        <v>4.3</v>
      </c>
      <c r="H62" s="105">
        <v>4.8</v>
      </c>
      <c r="I62" s="54">
        <f t="shared" ref="I62:I68" si="3">(G62-H62)/(G62)*(-G62*100*P62)/100000</f>
        <v>1.2500000000000001E-2</v>
      </c>
      <c r="J62" s="54">
        <v>1.2500000000000001E-2</v>
      </c>
      <c r="K62" s="59">
        <v>0.1</v>
      </c>
      <c r="L62" s="60">
        <v>1</v>
      </c>
      <c r="M62" s="59">
        <v>0.1</v>
      </c>
      <c r="N62" s="58">
        <v>1.2500000000000001E-2</v>
      </c>
      <c r="O62" s="108">
        <f t="shared" si="1"/>
        <v>0.125</v>
      </c>
      <c r="P62" s="57">
        <v>25</v>
      </c>
    </row>
    <row r="63" spans="1:36" s="57" customFormat="1" ht="30.75" customHeight="1" x14ac:dyDescent="0.35">
      <c r="A63" s="56">
        <v>44944</v>
      </c>
      <c r="B63" s="64">
        <v>44952</v>
      </c>
      <c r="C63" s="57" t="s">
        <v>67</v>
      </c>
      <c r="D63" s="57" t="s">
        <v>66</v>
      </c>
      <c r="E63" s="57" t="s">
        <v>41</v>
      </c>
      <c r="F63" s="61">
        <v>60</v>
      </c>
      <c r="G63" s="62">
        <v>4.2</v>
      </c>
      <c r="H63" s="105">
        <v>4.75</v>
      </c>
      <c r="I63" s="54">
        <f t="shared" si="3"/>
        <v>1.3749999999999995E-2</v>
      </c>
      <c r="J63" s="54">
        <v>1.38E-2</v>
      </c>
      <c r="K63" s="59">
        <v>0.1</v>
      </c>
      <c r="L63" s="60">
        <v>1</v>
      </c>
      <c r="M63" s="59">
        <v>0.1</v>
      </c>
      <c r="N63" s="58">
        <v>1.38E-2</v>
      </c>
      <c r="O63" s="108">
        <f t="shared" si="1"/>
        <v>0.13800000000000001</v>
      </c>
      <c r="P63" s="57">
        <v>25</v>
      </c>
    </row>
    <row r="64" spans="1:36" s="57" customFormat="1" ht="30.75" customHeight="1" x14ac:dyDescent="0.35">
      <c r="A64" s="56">
        <v>44949</v>
      </c>
      <c r="B64" s="64">
        <v>44959</v>
      </c>
      <c r="C64" s="57" t="s">
        <v>69</v>
      </c>
      <c r="D64" s="57" t="s">
        <v>66</v>
      </c>
      <c r="E64" s="57" t="s">
        <v>41</v>
      </c>
      <c r="F64" s="61">
        <v>305</v>
      </c>
      <c r="G64" s="62">
        <v>9</v>
      </c>
      <c r="H64" s="105">
        <v>5.35</v>
      </c>
      <c r="I64" s="54">
        <f t="shared" si="3"/>
        <v>-4.3800000000000013E-2</v>
      </c>
      <c r="J64" s="54">
        <v>-4.3799999999999999E-2</v>
      </c>
      <c r="K64" s="59">
        <v>0.1</v>
      </c>
      <c r="L64" s="60">
        <v>1</v>
      </c>
      <c r="M64" s="59">
        <v>0.1</v>
      </c>
      <c r="N64" s="58">
        <v>-4.3799999999999999E-2</v>
      </c>
      <c r="O64" s="108">
        <f t="shared" si="1"/>
        <v>-0.438</v>
      </c>
      <c r="P64" s="57">
        <v>12</v>
      </c>
    </row>
    <row r="65" spans="1:16" s="57" customFormat="1" ht="30.75" customHeight="1" x14ac:dyDescent="0.35">
      <c r="A65" s="56">
        <v>44957</v>
      </c>
      <c r="B65" s="64">
        <v>44959</v>
      </c>
      <c r="C65" s="57" t="s">
        <v>71</v>
      </c>
      <c r="D65" s="57" t="s">
        <v>66</v>
      </c>
      <c r="E65" s="57" t="s">
        <v>41</v>
      </c>
      <c r="F65" s="61">
        <v>155</v>
      </c>
      <c r="G65" s="62">
        <v>4.3</v>
      </c>
      <c r="H65" s="105">
        <v>4.4000000000000004</v>
      </c>
      <c r="I65" s="54">
        <f t="shared" si="3"/>
        <v>2.5000000000000135E-3</v>
      </c>
      <c r="J65" s="54">
        <v>2.5000000000000001E-3</v>
      </c>
      <c r="K65" s="59">
        <v>0.1</v>
      </c>
      <c r="L65" s="60">
        <v>1</v>
      </c>
      <c r="M65" s="59">
        <v>0.1</v>
      </c>
      <c r="N65" s="58">
        <v>2.5000000000000001E-3</v>
      </c>
      <c r="O65" s="108">
        <f t="shared" si="1"/>
        <v>2.5000000000000001E-2</v>
      </c>
      <c r="P65" s="57">
        <v>25</v>
      </c>
    </row>
    <row r="66" spans="1:16" s="57" customFormat="1" ht="30.75" customHeight="1" x14ac:dyDescent="0.35">
      <c r="A66" s="56">
        <v>44957</v>
      </c>
      <c r="B66" s="64">
        <v>44965</v>
      </c>
      <c r="C66" s="57" t="s">
        <v>72</v>
      </c>
      <c r="D66" s="57" t="s">
        <v>66</v>
      </c>
      <c r="E66" s="57" t="s">
        <v>41</v>
      </c>
      <c r="F66" s="61">
        <v>210</v>
      </c>
      <c r="G66" s="62">
        <v>9.1</v>
      </c>
      <c r="H66" s="105">
        <v>8</v>
      </c>
      <c r="I66" s="54">
        <f t="shared" si="3"/>
        <v>-1.3199999999999995E-2</v>
      </c>
      <c r="J66" s="54">
        <v>-1.32E-2</v>
      </c>
      <c r="K66" s="59">
        <v>0.1</v>
      </c>
      <c r="L66" s="60">
        <v>1</v>
      </c>
      <c r="M66" s="59">
        <v>0.1</v>
      </c>
      <c r="N66" s="58">
        <v>-1.32E-2</v>
      </c>
      <c r="O66" s="108">
        <f t="shared" si="1"/>
        <v>-0.13200000000000001</v>
      </c>
      <c r="P66" s="57">
        <v>12</v>
      </c>
    </row>
    <row r="67" spans="1:16" s="57" customFormat="1" ht="30.75" customHeight="1" x14ac:dyDescent="0.35">
      <c r="A67" s="56">
        <v>44963</v>
      </c>
      <c r="B67" s="64">
        <v>44974</v>
      </c>
      <c r="C67" s="57" t="s">
        <v>73</v>
      </c>
      <c r="D67" s="57" t="s">
        <v>66</v>
      </c>
      <c r="E67" s="57" t="s">
        <v>41</v>
      </c>
      <c r="F67" s="61">
        <v>160</v>
      </c>
      <c r="G67" s="62">
        <v>9.1999999999999993</v>
      </c>
      <c r="H67" s="105">
        <v>10</v>
      </c>
      <c r="I67" s="54">
        <f t="shared" si="3"/>
        <v>9.6000000000000061E-3</v>
      </c>
      <c r="J67" s="54">
        <v>9.5999999999999992E-3</v>
      </c>
      <c r="K67" s="59">
        <v>0.1</v>
      </c>
      <c r="L67" s="60">
        <v>1</v>
      </c>
      <c r="M67" s="59">
        <v>0.1</v>
      </c>
      <c r="N67" s="58">
        <v>9.5999999999999992E-3</v>
      </c>
      <c r="O67" s="108">
        <f t="shared" si="1"/>
        <v>9.5999999999999988E-2</v>
      </c>
      <c r="P67" s="57">
        <v>12</v>
      </c>
    </row>
    <row r="68" spans="1:16" s="57" customFormat="1" ht="30.75" customHeight="1" x14ac:dyDescent="0.35">
      <c r="A68" s="56">
        <v>44964</v>
      </c>
      <c r="B68" s="64">
        <v>44974</v>
      </c>
      <c r="C68" s="57" t="s">
        <v>74</v>
      </c>
      <c r="D68" s="57" t="s">
        <v>66</v>
      </c>
      <c r="E68" s="57" t="s">
        <v>41</v>
      </c>
      <c r="F68" s="61">
        <v>165</v>
      </c>
      <c r="G68" s="62">
        <v>9</v>
      </c>
      <c r="H68" s="105">
        <v>10</v>
      </c>
      <c r="I68" s="54">
        <f t="shared" si="3"/>
        <v>1.2E-2</v>
      </c>
      <c r="J68" s="54">
        <v>1.2E-2</v>
      </c>
      <c r="K68" s="59">
        <v>0.1</v>
      </c>
      <c r="L68" s="60">
        <v>1</v>
      </c>
      <c r="M68" s="59">
        <v>0.1</v>
      </c>
      <c r="N68" s="58">
        <v>1.2E-2</v>
      </c>
      <c r="O68" s="108">
        <f t="shared" si="1"/>
        <v>0.12</v>
      </c>
      <c r="P68" s="57">
        <v>12</v>
      </c>
    </row>
    <row r="69" spans="1:16" s="57" customFormat="1" ht="30.75" customHeight="1" x14ac:dyDescent="0.35">
      <c r="A69" s="56">
        <v>44956</v>
      </c>
      <c r="B69" s="64">
        <v>44974</v>
      </c>
      <c r="C69" s="57" t="s">
        <v>70</v>
      </c>
      <c r="D69" s="57" t="s">
        <v>66</v>
      </c>
      <c r="E69" s="57" t="s">
        <v>41</v>
      </c>
      <c r="F69" s="61">
        <v>220</v>
      </c>
      <c r="G69" s="62">
        <v>8.9</v>
      </c>
      <c r="H69" s="105">
        <v>10</v>
      </c>
      <c r="I69" s="54">
        <f t="shared" ref="I69:I74" si="4">(G69-H69)/(G69)*(-G69*100*P69)/100000</f>
        <v>1.3199999999999995E-2</v>
      </c>
      <c r="J69" s="54">
        <f>I69+I70</f>
        <v>3.8199999999999998E-2</v>
      </c>
      <c r="K69" s="59">
        <v>0.1</v>
      </c>
      <c r="L69" s="60">
        <v>1</v>
      </c>
      <c r="M69" s="59">
        <v>0.1</v>
      </c>
      <c r="N69" s="58">
        <v>1.32E-2</v>
      </c>
      <c r="O69" s="108">
        <f t="shared" si="1"/>
        <v>0.13200000000000001</v>
      </c>
      <c r="P69" s="57">
        <v>12</v>
      </c>
    </row>
    <row r="70" spans="1:16" s="57" customFormat="1" ht="30.75" customHeight="1" x14ac:dyDescent="0.35">
      <c r="A70" s="56">
        <v>44978</v>
      </c>
      <c r="B70" s="64">
        <v>44985</v>
      </c>
      <c r="C70" s="57" t="s">
        <v>76</v>
      </c>
      <c r="D70" s="57" t="s">
        <v>66</v>
      </c>
      <c r="E70" s="57" t="s">
        <v>41</v>
      </c>
      <c r="F70" s="61">
        <v>155</v>
      </c>
      <c r="G70" s="62">
        <v>8.9</v>
      </c>
      <c r="H70" s="105">
        <v>9.9</v>
      </c>
      <c r="I70" s="54">
        <f t="shared" si="4"/>
        <v>2.5000000000000001E-2</v>
      </c>
      <c r="J70" s="54">
        <v>2.5000000000000001E-2</v>
      </c>
      <c r="K70" s="59">
        <v>0.1</v>
      </c>
      <c r="L70" s="60">
        <v>1</v>
      </c>
      <c r="M70" s="59">
        <v>0.1</v>
      </c>
      <c r="N70" s="58">
        <v>2.5000000000000001E-2</v>
      </c>
      <c r="O70" s="108">
        <f t="shared" si="1"/>
        <v>0.25</v>
      </c>
      <c r="P70" s="57">
        <v>25</v>
      </c>
    </row>
    <row r="71" spans="1:16" s="57" customFormat="1" ht="30.75" customHeight="1" x14ac:dyDescent="0.35">
      <c r="A71" s="56">
        <v>44978</v>
      </c>
      <c r="B71" s="64">
        <v>44991</v>
      </c>
      <c r="C71" s="57" t="s">
        <v>75</v>
      </c>
      <c r="D71" s="57" t="s">
        <v>66</v>
      </c>
      <c r="E71" s="57" t="s">
        <v>41</v>
      </c>
      <c r="F71" s="61">
        <v>250</v>
      </c>
      <c r="G71" s="62">
        <v>8.9</v>
      </c>
      <c r="H71" s="105">
        <v>9.9</v>
      </c>
      <c r="I71" s="54">
        <f t="shared" si="4"/>
        <v>2.5000000000000001E-2</v>
      </c>
      <c r="J71" s="54">
        <v>2.5000000000000001E-2</v>
      </c>
      <c r="K71" s="59">
        <v>0.1</v>
      </c>
      <c r="L71" s="60">
        <v>1</v>
      </c>
      <c r="M71" s="59">
        <v>0.1</v>
      </c>
      <c r="N71" s="58">
        <v>2.5000000000000001E-2</v>
      </c>
      <c r="O71" s="108">
        <f t="shared" si="1"/>
        <v>0.25</v>
      </c>
      <c r="P71" s="57">
        <v>25</v>
      </c>
    </row>
    <row r="72" spans="1:16" s="57" customFormat="1" ht="30.75" customHeight="1" x14ac:dyDescent="0.35">
      <c r="A72" s="56">
        <v>44978</v>
      </c>
      <c r="B72" s="64">
        <v>44994</v>
      </c>
      <c r="C72" s="57" t="s">
        <v>77</v>
      </c>
      <c r="D72" s="57" t="s">
        <v>59</v>
      </c>
      <c r="E72" s="57" t="s">
        <v>41</v>
      </c>
      <c r="F72" s="61">
        <v>95</v>
      </c>
      <c r="G72" s="62">
        <v>2.6</v>
      </c>
      <c r="H72" s="105">
        <v>2.95</v>
      </c>
      <c r="I72" s="54">
        <f t="shared" si="4"/>
        <v>1.4000000000000002E-2</v>
      </c>
      <c r="J72" s="54">
        <v>1.4E-2</v>
      </c>
      <c r="K72" s="59">
        <v>0.1</v>
      </c>
      <c r="L72" s="60">
        <v>1</v>
      </c>
      <c r="M72" s="59">
        <v>0.1</v>
      </c>
      <c r="N72" s="58">
        <v>1.4E-2</v>
      </c>
      <c r="O72" s="108">
        <f t="shared" si="1"/>
        <v>0.14000000000000001</v>
      </c>
      <c r="P72" s="57">
        <v>40</v>
      </c>
    </row>
    <row r="73" spans="1:16" s="57" customFormat="1" ht="30.75" customHeight="1" x14ac:dyDescent="0.35">
      <c r="A73" s="56">
        <v>44978</v>
      </c>
      <c r="B73" s="64">
        <v>44999</v>
      </c>
      <c r="C73" s="57" t="s">
        <v>82</v>
      </c>
      <c r="D73" s="57" t="s">
        <v>66</v>
      </c>
      <c r="E73" s="57" t="s">
        <v>41</v>
      </c>
      <c r="F73" s="61">
        <v>260</v>
      </c>
      <c r="G73" s="62">
        <v>8.8000000000000007</v>
      </c>
      <c r="H73" s="105">
        <v>9.9499999999999993</v>
      </c>
      <c r="I73" s="54">
        <f t="shared" si="4"/>
        <v>1.3799999999999984E-2</v>
      </c>
      <c r="J73" s="54">
        <v>1.38E-2</v>
      </c>
      <c r="K73" s="59">
        <v>0.1</v>
      </c>
      <c r="L73" s="60">
        <v>1</v>
      </c>
      <c r="M73" s="59">
        <v>0.1</v>
      </c>
      <c r="N73" s="58">
        <v>1.38E-2</v>
      </c>
      <c r="O73" s="108">
        <f t="shared" si="1"/>
        <v>0.13800000000000001</v>
      </c>
      <c r="P73" s="57">
        <v>12</v>
      </c>
    </row>
    <row r="74" spans="1:16" s="57" customFormat="1" ht="30.75" customHeight="1" x14ac:dyDescent="0.35">
      <c r="A74" s="56">
        <v>44991</v>
      </c>
      <c r="B74" s="64">
        <v>45000</v>
      </c>
      <c r="C74" s="57" t="s">
        <v>83</v>
      </c>
      <c r="D74" s="57" t="s">
        <v>66</v>
      </c>
      <c r="E74" s="57" t="s">
        <v>41</v>
      </c>
      <c r="F74" s="61">
        <v>250</v>
      </c>
      <c r="G74" s="62">
        <v>8.8000000000000007</v>
      </c>
      <c r="H74" s="105">
        <v>9.9</v>
      </c>
      <c r="I74" s="54">
        <f t="shared" si="4"/>
        <v>2.749999999999999E-2</v>
      </c>
      <c r="J74" s="54">
        <v>2.75E-2</v>
      </c>
      <c r="K74" s="59">
        <v>0.1</v>
      </c>
      <c r="L74" s="60">
        <v>1</v>
      </c>
      <c r="M74" s="59">
        <v>0.1</v>
      </c>
      <c r="N74" s="58">
        <v>2.75E-2</v>
      </c>
      <c r="O74" s="108">
        <f t="shared" si="1"/>
        <v>0.27500000000000002</v>
      </c>
      <c r="P74" s="57">
        <v>25</v>
      </c>
    </row>
    <row r="75" spans="1:16" s="57" customFormat="1" ht="30.75" customHeight="1" x14ac:dyDescent="0.35">
      <c r="A75" s="56">
        <v>44992</v>
      </c>
      <c r="B75" s="64">
        <v>45002</v>
      </c>
      <c r="C75" s="57" t="s">
        <v>78</v>
      </c>
      <c r="D75" s="57" t="s">
        <v>66</v>
      </c>
      <c r="E75" s="57" t="s">
        <v>41</v>
      </c>
      <c r="F75" s="61">
        <v>270</v>
      </c>
      <c r="G75" s="62">
        <v>8.5</v>
      </c>
      <c r="H75" s="105">
        <v>6.5</v>
      </c>
      <c r="I75" s="54">
        <f t="shared" ref="I75:I80" si="5">(G75-H75)/(G75)*(-G75*100*P75)/100000</f>
        <v>-2.4E-2</v>
      </c>
      <c r="J75" s="54">
        <v>-2.4E-2</v>
      </c>
      <c r="K75" s="59">
        <v>0.1</v>
      </c>
      <c r="L75" s="60">
        <v>1</v>
      </c>
      <c r="M75" s="59">
        <v>0.1</v>
      </c>
      <c r="N75" s="58">
        <v>-2.4E-2</v>
      </c>
      <c r="O75" s="108">
        <f t="shared" si="1"/>
        <v>-0.24</v>
      </c>
      <c r="P75" s="57">
        <v>12</v>
      </c>
    </row>
    <row r="76" spans="1:16" s="57" customFormat="1" ht="30.75" customHeight="1" x14ac:dyDescent="0.35">
      <c r="A76" s="56">
        <v>45000</v>
      </c>
      <c r="B76" s="64">
        <v>45008</v>
      </c>
      <c r="C76" s="57" t="s">
        <v>87</v>
      </c>
      <c r="D76" s="57" t="s">
        <v>59</v>
      </c>
      <c r="E76" s="57" t="s">
        <v>41</v>
      </c>
      <c r="F76" s="61">
        <v>114</v>
      </c>
      <c r="G76" s="62">
        <v>2.5</v>
      </c>
      <c r="H76" s="105">
        <v>2.9</v>
      </c>
      <c r="I76" s="54">
        <f t="shared" si="5"/>
        <v>1.5999999999999997E-2</v>
      </c>
      <c r="J76" s="54">
        <v>1.6E-2</v>
      </c>
      <c r="K76" s="59">
        <v>0.1</v>
      </c>
      <c r="L76" s="60">
        <v>1</v>
      </c>
      <c r="M76" s="59">
        <v>0.1</v>
      </c>
      <c r="N76" s="58">
        <v>1.6E-2</v>
      </c>
      <c r="O76" s="108">
        <f t="shared" si="1"/>
        <v>0.16</v>
      </c>
      <c r="P76" s="57">
        <v>40</v>
      </c>
    </row>
    <row r="77" spans="1:16" s="57" customFormat="1" ht="30.75" customHeight="1" x14ac:dyDescent="0.35">
      <c r="A77" s="56">
        <v>44998</v>
      </c>
      <c r="B77" s="64">
        <v>45008</v>
      </c>
      <c r="C77" s="57" t="s">
        <v>80</v>
      </c>
      <c r="D77" s="57" t="s">
        <v>66</v>
      </c>
      <c r="E77" s="57" t="s">
        <v>41</v>
      </c>
      <c r="F77" s="61">
        <v>35</v>
      </c>
      <c r="G77" s="62">
        <v>4</v>
      </c>
      <c r="H77" s="105">
        <v>4.8499999999999996</v>
      </c>
      <c r="I77" s="54">
        <f t="shared" si="5"/>
        <v>2.1249999999999991E-2</v>
      </c>
      <c r="J77" s="54">
        <v>2.1299999999999999E-2</v>
      </c>
      <c r="K77" s="59">
        <v>0.1</v>
      </c>
      <c r="L77" s="60">
        <v>1</v>
      </c>
      <c r="M77" s="59">
        <v>0.1</v>
      </c>
      <c r="N77" s="58">
        <v>2.1299999999999999E-2</v>
      </c>
      <c r="O77" s="108">
        <f t="shared" si="1"/>
        <v>0.21299999999999999</v>
      </c>
      <c r="P77" s="57">
        <v>25</v>
      </c>
    </row>
    <row r="78" spans="1:16" s="57" customFormat="1" ht="30.75" customHeight="1" x14ac:dyDescent="0.35">
      <c r="A78" s="64">
        <v>45005</v>
      </c>
      <c r="B78" s="64">
        <v>45013</v>
      </c>
      <c r="C78" s="57" t="s">
        <v>86</v>
      </c>
      <c r="D78" s="57" t="s">
        <v>59</v>
      </c>
      <c r="E78" s="57" t="s">
        <v>41</v>
      </c>
      <c r="F78" s="61">
        <v>113</v>
      </c>
      <c r="G78" s="62">
        <v>2.6</v>
      </c>
      <c r="H78" s="105">
        <v>2.92</v>
      </c>
      <c r="I78" s="54">
        <f t="shared" si="5"/>
        <v>1.2799999999999994E-2</v>
      </c>
      <c r="J78" s="54">
        <v>1.2800000000000001E-2</v>
      </c>
      <c r="K78" s="59">
        <v>0.1</v>
      </c>
      <c r="L78" s="60">
        <v>1</v>
      </c>
      <c r="M78" s="59">
        <v>0.1</v>
      </c>
      <c r="N78" s="58">
        <v>1.2800000000000001E-2</v>
      </c>
      <c r="O78" s="108">
        <f t="shared" si="1"/>
        <v>0.128</v>
      </c>
      <c r="P78" s="57">
        <v>40</v>
      </c>
    </row>
    <row r="79" spans="1:16" s="57" customFormat="1" ht="30.75" customHeight="1" x14ac:dyDescent="0.35">
      <c r="A79" s="64">
        <v>45013</v>
      </c>
      <c r="B79" s="64">
        <v>45028</v>
      </c>
      <c r="C79" s="57" t="s">
        <v>91</v>
      </c>
      <c r="D79" s="57" t="s">
        <v>59</v>
      </c>
      <c r="E79" s="57" t="s">
        <v>41</v>
      </c>
      <c r="F79" s="61">
        <v>113</v>
      </c>
      <c r="G79" s="62">
        <v>2.6</v>
      </c>
      <c r="H79" s="105">
        <v>2.98</v>
      </c>
      <c r="I79" s="54">
        <f t="shared" si="5"/>
        <v>1.5199999999999995E-2</v>
      </c>
      <c r="J79" s="54">
        <v>1.52E-2</v>
      </c>
      <c r="K79" s="59">
        <v>0.1</v>
      </c>
      <c r="L79" s="60">
        <v>1</v>
      </c>
      <c r="M79" s="59">
        <v>0.1</v>
      </c>
      <c r="N79" s="58">
        <v>1.52E-2</v>
      </c>
      <c r="O79" s="108">
        <f t="shared" si="1"/>
        <v>0.152</v>
      </c>
      <c r="P79" s="57">
        <v>40</v>
      </c>
    </row>
    <row r="80" spans="1:16" s="57" customFormat="1" ht="30.75" customHeight="1" x14ac:dyDescent="0.35">
      <c r="A80" s="56">
        <v>44998</v>
      </c>
      <c r="B80" s="64">
        <v>45030</v>
      </c>
      <c r="C80" s="57" t="s">
        <v>81</v>
      </c>
      <c r="D80" s="57" t="s">
        <v>66</v>
      </c>
      <c r="E80" s="57" t="s">
        <v>41</v>
      </c>
      <c r="F80" s="61">
        <v>115</v>
      </c>
      <c r="G80" s="62">
        <v>8.5</v>
      </c>
      <c r="H80" s="105">
        <v>9.9499999999999993</v>
      </c>
      <c r="I80" s="54">
        <f t="shared" si="5"/>
        <v>1.7399999999999992E-2</v>
      </c>
      <c r="J80" s="54">
        <v>1.7399999999999999E-2</v>
      </c>
      <c r="K80" s="59">
        <v>0.1</v>
      </c>
      <c r="L80" s="60">
        <v>1</v>
      </c>
      <c r="M80" s="59">
        <v>0.1</v>
      </c>
      <c r="N80" s="58">
        <v>1.7399999999999999E-2</v>
      </c>
      <c r="O80" s="108">
        <f t="shared" si="1"/>
        <v>0.17399999999999999</v>
      </c>
      <c r="P80" s="57">
        <v>12</v>
      </c>
    </row>
    <row r="81" spans="1:16" s="57" customFormat="1" ht="30.75" customHeight="1" x14ac:dyDescent="0.35">
      <c r="A81" s="56">
        <v>44998</v>
      </c>
      <c r="B81" s="64">
        <v>45030</v>
      </c>
      <c r="C81" s="57" t="s">
        <v>94</v>
      </c>
      <c r="D81" s="57" t="s">
        <v>66</v>
      </c>
      <c r="E81" s="57" t="s">
        <v>41</v>
      </c>
      <c r="F81" s="61">
        <v>40</v>
      </c>
      <c r="G81" s="62">
        <v>4.3</v>
      </c>
      <c r="H81" s="105">
        <v>4.9800000000000004</v>
      </c>
      <c r="I81" s="54">
        <f t="shared" ref="I81:I87" si="6">(G81-H81)/(G81)*(-G81*100*P81)/100000</f>
        <v>1.7000000000000015E-2</v>
      </c>
      <c r="J81" s="54">
        <v>1.7000000000000001E-2</v>
      </c>
      <c r="K81" s="59">
        <v>0.1</v>
      </c>
      <c r="L81" s="60">
        <v>1</v>
      </c>
      <c r="M81" s="59">
        <v>0.1</v>
      </c>
      <c r="N81" s="58">
        <v>1.7000000000000001E-2</v>
      </c>
      <c r="O81" s="108">
        <f t="shared" si="1"/>
        <v>0.17</v>
      </c>
      <c r="P81" s="57">
        <v>25</v>
      </c>
    </row>
    <row r="82" spans="1:16" s="57" customFormat="1" ht="30.75" customHeight="1" x14ac:dyDescent="0.35">
      <c r="A82" s="56">
        <v>45012</v>
      </c>
      <c r="B82" s="64">
        <v>45034</v>
      </c>
      <c r="C82" s="57" t="s">
        <v>89</v>
      </c>
      <c r="D82" s="57" t="s">
        <v>90</v>
      </c>
      <c r="E82" s="57" t="s">
        <v>41</v>
      </c>
      <c r="F82" s="61">
        <v>33</v>
      </c>
      <c r="G82" s="62">
        <v>2.6</v>
      </c>
      <c r="H82" s="105">
        <v>2.98</v>
      </c>
      <c r="I82" s="54">
        <f t="shared" si="6"/>
        <v>1.5199999999999995E-2</v>
      </c>
      <c r="J82" s="54">
        <v>1.52E-2</v>
      </c>
      <c r="K82" s="59">
        <v>0.1</v>
      </c>
      <c r="L82" s="60">
        <v>1</v>
      </c>
      <c r="M82" s="59">
        <v>0.1</v>
      </c>
      <c r="N82" s="58">
        <v>1.52E-2</v>
      </c>
      <c r="O82" s="108">
        <f t="shared" si="1"/>
        <v>0.152</v>
      </c>
      <c r="P82" s="57">
        <v>40</v>
      </c>
    </row>
    <row r="83" spans="1:16" s="57" customFormat="1" ht="30.75" customHeight="1" x14ac:dyDescent="0.35">
      <c r="A83" s="56">
        <v>44991</v>
      </c>
      <c r="B83" s="64">
        <v>45037</v>
      </c>
      <c r="C83" s="57" t="s">
        <v>96</v>
      </c>
      <c r="D83" s="57" t="s">
        <v>66</v>
      </c>
      <c r="E83" s="57" t="s">
        <v>41</v>
      </c>
      <c r="F83" s="61">
        <v>140</v>
      </c>
      <c r="G83" s="62">
        <v>8.8000000000000007</v>
      </c>
      <c r="H83" s="106">
        <v>10</v>
      </c>
      <c r="I83" s="54">
        <f t="shared" si="6"/>
        <v>2.9999999999999985E-2</v>
      </c>
      <c r="J83" s="54">
        <v>0.03</v>
      </c>
      <c r="K83" s="59">
        <v>0.1</v>
      </c>
      <c r="L83" s="60">
        <v>1</v>
      </c>
      <c r="M83" s="59">
        <v>0.1</v>
      </c>
      <c r="N83" s="58">
        <v>0.03</v>
      </c>
      <c r="O83" s="108">
        <f t="shared" si="1"/>
        <v>0.3</v>
      </c>
      <c r="P83" s="57">
        <v>25</v>
      </c>
    </row>
    <row r="84" spans="1:16" s="57" customFormat="1" ht="30.75" customHeight="1" x14ac:dyDescent="0.35">
      <c r="A84" s="56">
        <v>44998</v>
      </c>
      <c r="B84" s="64">
        <v>45037</v>
      </c>
      <c r="C84" s="57" t="s">
        <v>79</v>
      </c>
      <c r="D84" s="57" t="s">
        <v>66</v>
      </c>
      <c r="E84" s="57" t="s">
        <v>41</v>
      </c>
      <c r="F84" s="61">
        <v>23</v>
      </c>
      <c r="G84" s="62">
        <v>2.5</v>
      </c>
      <c r="H84" s="106">
        <v>3</v>
      </c>
      <c r="I84" s="54">
        <f t="shared" si="6"/>
        <v>0.02</v>
      </c>
      <c r="J84" s="54">
        <v>0.02</v>
      </c>
      <c r="K84" s="59">
        <v>0.1</v>
      </c>
      <c r="L84" s="60">
        <v>1</v>
      </c>
      <c r="M84" s="59">
        <v>0.1</v>
      </c>
      <c r="N84" s="58">
        <v>0.02</v>
      </c>
      <c r="O84" s="108">
        <f t="shared" si="1"/>
        <v>0.2</v>
      </c>
      <c r="P84" s="57">
        <v>40</v>
      </c>
    </row>
    <row r="85" spans="1:16" s="57" customFormat="1" ht="30.75" customHeight="1" x14ac:dyDescent="0.35">
      <c r="A85" s="56">
        <v>45000</v>
      </c>
      <c r="B85" s="64">
        <v>45037</v>
      </c>
      <c r="C85" s="57" t="s">
        <v>84</v>
      </c>
      <c r="D85" s="57" t="s">
        <v>66</v>
      </c>
      <c r="E85" s="57" t="s">
        <v>41</v>
      </c>
      <c r="F85" s="61">
        <v>65</v>
      </c>
      <c r="G85" s="62">
        <v>4.2</v>
      </c>
      <c r="H85" s="106">
        <v>5</v>
      </c>
      <c r="I85" s="54">
        <f t="shared" si="6"/>
        <v>1.9999999999999997E-2</v>
      </c>
      <c r="J85" s="54">
        <v>0.02</v>
      </c>
      <c r="K85" s="59">
        <v>0.1</v>
      </c>
      <c r="L85" s="60">
        <v>1</v>
      </c>
      <c r="M85" s="59">
        <v>0.1</v>
      </c>
      <c r="N85" s="58">
        <v>0.02</v>
      </c>
      <c r="O85" s="108">
        <f t="shared" si="1"/>
        <v>0.2</v>
      </c>
      <c r="P85" s="57">
        <v>25</v>
      </c>
    </row>
    <row r="86" spans="1:16" s="57" customFormat="1" ht="30.75" customHeight="1" x14ac:dyDescent="0.35">
      <c r="A86" s="56">
        <v>45000</v>
      </c>
      <c r="B86" s="64">
        <v>45037</v>
      </c>
      <c r="C86" s="57" t="s">
        <v>85</v>
      </c>
      <c r="D86" s="57" t="s">
        <v>66</v>
      </c>
      <c r="E86" s="57" t="s">
        <v>41</v>
      </c>
      <c r="F86" s="61">
        <v>70</v>
      </c>
      <c r="G86" s="62">
        <v>4.4000000000000004</v>
      </c>
      <c r="H86" s="106">
        <v>5</v>
      </c>
      <c r="I86" s="54">
        <f t="shared" si="6"/>
        <v>1.4999999999999993E-2</v>
      </c>
      <c r="J86" s="54">
        <v>1.4999999999999999E-2</v>
      </c>
      <c r="K86" s="59">
        <v>0.1</v>
      </c>
      <c r="L86" s="60">
        <v>1</v>
      </c>
      <c r="M86" s="59">
        <v>0.1</v>
      </c>
      <c r="N86" s="58">
        <v>1.4999999999999999E-2</v>
      </c>
      <c r="O86" s="108">
        <f t="shared" si="1"/>
        <v>0.15</v>
      </c>
      <c r="P86" s="57">
        <v>25</v>
      </c>
    </row>
    <row r="87" spans="1:16" s="57" customFormat="1" ht="30.75" customHeight="1" x14ac:dyDescent="0.35">
      <c r="A87" s="56">
        <v>45009</v>
      </c>
      <c r="B87" s="64">
        <v>45037</v>
      </c>
      <c r="C87" s="57" t="s">
        <v>88</v>
      </c>
      <c r="D87" s="57" t="s">
        <v>66</v>
      </c>
      <c r="E87" s="57" t="s">
        <v>41</v>
      </c>
      <c r="F87" s="61">
        <v>270</v>
      </c>
      <c r="G87" s="62">
        <v>8.9</v>
      </c>
      <c r="H87" s="106">
        <v>10</v>
      </c>
      <c r="I87" s="54">
        <f t="shared" si="6"/>
        <v>1.3199999999999995E-2</v>
      </c>
      <c r="J87" s="54">
        <v>1.32E-2</v>
      </c>
      <c r="K87" s="59">
        <v>0.1</v>
      </c>
      <c r="L87" s="60">
        <v>1</v>
      </c>
      <c r="M87" s="59">
        <v>0.1</v>
      </c>
      <c r="N87" s="58">
        <v>1.32E-2</v>
      </c>
      <c r="O87" s="108">
        <f t="shared" si="1"/>
        <v>0.13200000000000001</v>
      </c>
      <c r="P87" s="57">
        <v>12</v>
      </c>
    </row>
    <row r="88" spans="1:16" s="57" customFormat="1" ht="30.75" customHeight="1" x14ac:dyDescent="0.35">
      <c r="A88" s="56">
        <v>45034</v>
      </c>
      <c r="B88" s="64">
        <v>45041</v>
      </c>
      <c r="C88" s="57" t="s">
        <v>95</v>
      </c>
      <c r="D88" s="57" t="s">
        <v>66</v>
      </c>
      <c r="E88" s="57" t="s">
        <v>41</v>
      </c>
      <c r="F88" s="61">
        <v>335</v>
      </c>
      <c r="G88" s="62">
        <v>9</v>
      </c>
      <c r="H88" s="106">
        <v>9.9499999999999993</v>
      </c>
      <c r="I88" s="54">
        <f t="shared" ref="I88:I93" si="7">(G88-H88)/(G88)*(-G88*100*P88)/100000</f>
        <v>1.1399999999999992E-2</v>
      </c>
      <c r="J88" s="54">
        <v>1.14E-2</v>
      </c>
      <c r="K88" s="59">
        <v>0.1</v>
      </c>
      <c r="L88" s="60">
        <v>1</v>
      </c>
      <c r="M88" s="59">
        <v>0.1</v>
      </c>
      <c r="N88" s="58">
        <v>1.14E-2</v>
      </c>
      <c r="O88" s="108">
        <f t="shared" si="1"/>
        <v>0.114</v>
      </c>
      <c r="P88" s="57">
        <v>12</v>
      </c>
    </row>
    <row r="89" spans="1:16" s="57" customFormat="1" ht="30.75" customHeight="1" x14ac:dyDescent="0.35">
      <c r="A89" s="64">
        <v>45030</v>
      </c>
      <c r="B89" s="64">
        <v>45042</v>
      </c>
      <c r="C89" s="57" t="s">
        <v>99</v>
      </c>
      <c r="D89" s="57" t="s">
        <v>66</v>
      </c>
      <c r="E89" s="57" t="s">
        <v>41</v>
      </c>
      <c r="F89" s="61">
        <v>175</v>
      </c>
      <c r="G89" s="62">
        <v>4.3</v>
      </c>
      <c r="H89" s="106">
        <v>4.9000000000000004</v>
      </c>
      <c r="I89" s="54">
        <f t="shared" si="7"/>
        <v>1.5000000000000013E-2</v>
      </c>
      <c r="J89" s="54">
        <v>1.4999999999999999E-2</v>
      </c>
      <c r="K89" s="59">
        <v>0.1</v>
      </c>
      <c r="L89" s="60">
        <v>1</v>
      </c>
      <c r="M89" s="59">
        <v>0.1</v>
      </c>
      <c r="N89" s="58">
        <v>1.4999999999999999E-2</v>
      </c>
      <c r="O89" s="108">
        <f t="shared" si="1"/>
        <v>0.15</v>
      </c>
      <c r="P89" s="57">
        <v>25</v>
      </c>
    </row>
    <row r="90" spans="1:16" s="57" customFormat="1" ht="30.75" customHeight="1" x14ac:dyDescent="0.35">
      <c r="A90" s="56">
        <v>45036</v>
      </c>
      <c r="B90" s="64">
        <v>45043</v>
      </c>
      <c r="C90" s="57" t="s">
        <v>100</v>
      </c>
      <c r="D90" s="57" t="s">
        <v>66</v>
      </c>
      <c r="E90" s="57" t="s">
        <v>41</v>
      </c>
      <c r="F90" s="61">
        <v>420</v>
      </c>
      <c r="G90" s="62">
        <v>8.3000000000000007</v>
      </c>
      <c r="H90" s="106">
        <v>9.9</v>
      </c>
      <c r="I90" s="54">
        <f t="shared" si="7"/>
        <v>1.9199999999999998E-2</v>
      </c>
      <c r="J90" s="54">
        <v>1.9199999999999998E-2</v>
      </c>
      <c r="K90" s="59">
        <v>0.1</v>
      </c>
      <c r="L90" s="60">
        <v>1</v>
      </c>
      <c r="M90" s="59">
        <v>0.1</v>
      </c>
      <c r="N90" s="58">
        <v>1.9199999999999998E-2</v>
      </c>
      <c r="O90" s="108">
        <f t="shared" si="1"/>
        <v>0.19199999999999998</v>
      </c>
      <c r="P90" s="57">
        <v>12</v>
      </c>
    </row>
    <row r="91" spans="1:16" s="57" customFormat="1" ht="30.75" customHeight="1" x14ac:dyDescent="0.35">
      <c r="A91" s="56">
        <v>45037</v>
      </c>
      <c r="B91" s="64">
        <v>45047</v>
      </c>
      <c r="C91" s="57" t="s">
        <v>97</v>
      </c>
      <c r="D91" s="57" t="s">
        <v>66</v>
      </c>
      <c r="E91" s="57" t="s">
        <v>41</v>
      </c>
      <c r="F91" s="61">
        <v>220</v>
      </c>
      <c r="G91" s="62">
        <v>8.8000000000000007</v>
      </c>
      <c r="H91" s="105">
        <v>9.9499999999999993</v>
      </c>
      <c r="I91" s="54">
        <f t="shared" si="7"/>
        <v>2.8749999999999967E-2</v>
      </c>
      <c r="J91" s="54">
        <v>2.8799999999999999E-2</v>
      </c>
      <c r="K91" s="59">
        <v>0.1</v>
      </c>
      <c r="L91" s="60">
        <v>1</v>
      </c>
      <c r="M91" s="59">
        <v>0.1</v>
      </c>
      <c r="N91" s="58">
        <v>2.8799999999999999E-2</v>
      </c>
      <c r="O91" s="108">
        <f t="shared" si="1"/>
        <v>0.28799999999999998</v>
      </c>
      <c r="P91" s="57">
        <v>25</v>
      </c>
    </row>
    <row r="92" spans="1:16" s="57" customFormat="1" ht="30.75" customHeight="1" x14ac:dyDescent="0.35">
      <c r="A92" s="64">
        <v>45028</v>
      </c>
      <c r="B92" s="64">
        <v>45049</v>
      </c>
      <c r="C92" s="57" t="s">
        <v>93</v>
      </c>
      <c r="D92" s="57" t="s">
        <v>59</v>
      </c>
      <c r="E92" s="57" t="s">
        <v>41</v>
      </c>
      <c r="F92" s="61">
        <v>101</v>
      </c>
      <c r="G92" s="62">
        <v>2.6</v>
      </c>
      <c r="H92" s="106">
        <v>2.9</v>
      </c>
      <c r="I92" s="54">
        <f t="shared" si="7"/>
        <v>1.1999999999999992E-2</v>
      </c>
      <c r="J92" s="54">
        <v>1.2E-2</v>
      </c>
      <c r="K92" s="59">
        <v>0.1</v>
      </c>
      <c r="L92" s="60">
        <v>1</v>
      </c>
      <c r="M92" s="59">
        <v>0.1</v>
      </c>
      <c r="N92" s="58">
        <v>1.2E-2</v>
      </c>
      <c r="O92" s="108">
        <f t="shared" si="1"/>
        <v>0.12</v>
      </c>
      <c r="P92" s="57">
        <v>40</v>
      </c>
    </row>
    <row r="93" spans="1:16" s="57" customFormat="1" ht="30.75" customHeight="1" x14ac:dyDescent="0.35">
      <c r="A93" s="56">
        <v>45048</v>
      </c>
      <c r="B93" s="64">
        <v>45050</v>
      </c>
      <c r="C93" s="57" t="s">
        <v>95</v>
      </c>
      <c r="D93" s="57" t="s">
        <v>66</v>
      </c>
      <c r="E93" s="57" t="s">
        <v>41</v>
      </c>
      <c r="F93" s="61">
        <v>120</v>
      </c>
      <c r="G93" s="62">
        <v>9.1999999999999993</v>
      </c>
      <c r="H93" s="105">
        <v>9.98</v>
      </c>
      <c r="I93" s="54">
        <f t="shared" si="7"/>
        <v>9.3600000000000141E-3</v>
      </c>
      <c r="J93" s="54">
        <v>9.4000000000000004E-3</v>
      </c>
      <c r="K93" s="59">
        <v>0.1</v>
      </c>
      <c r="L93" s="60">
        <v>1</v>
      </c>
      <c r="M93" s="59">
        <v>0.1</v>
      </c>
      <c r="N93" s="58">
        <v>9.4000000000000004E-3</v>
      </c>
      <c r="O93" s="108">
        <f t="shared" si="1"/>
        <v>9.4E-2</v>
      </c>
      <c r="P93" s="57">
        <v>12</v>
      </c>
    </row>
    <row r="94" spans="1:16" s="57" customFormat="1" ht="30.75" customHeight="1" x14ac:dyDescent="0.35">
      <c r="A94" s="56">
        <v>45037</v>
      </c>
      <c r="B94" s="64">
        <v>45051</v>
      </c>
      <c r="C94" s="57" t="s">
        <v>98</v>
      </c>
      <c r="D94" s="57" t="s">
        <v>66</v>
      </c>
      <c r="E94" s="57" t="s">
        <v>41</v>
      </c>
      <c r="F94" s="61">
        <v>120</v>
      </c>
      <c r="G94" s="62">
        <v>8.8000000000000007</v>
      </c>
      <c r="H94" s="105">
        <v>9.9499999999999993</v>
      </c>
      <c r="I94" s="54">
        <f t="shared" ref="I94:I100" si="8">(G94-H94)/(G94)*(-G94*100*P94)/100000</f>
        <v>2.8749999999999967E-2</v>
      </c>
      <c r="J94" s="54">
        <v>2.8799999999999999E-2</v>
      </c>
      <c r="K94" s="59">
        <v>0.1</v>
      </c>
      <c r="L94" s="60">
        <v>1</v>
      </c>
      <c r="M94" s="59">
        <v>0.1</v>
      </c>
      <c r="N94" s="58">
        <v>2.8799999999999999E-2</v>
      </c>
      <c r="O94" s="108">
        <f t="shared" si="1"/>
        <v>0.28799999999999998</v>
      </c>
      <c r="P94" s="57">
        <v>25</v>
      </c>
    </row>
    <row r="95" spans="1:16" s="57" customFormat="1" ht="30.75" customHeight="1" x14ac:dyDescent="0.35">
      <c r="A95" s="64">
        <v>45028</v>
      </c>
      <c r="B95" s="64">
        <v>45064</v>
      </c>
      <c r="C95" s="57" t="s">
        <v>92</v>
      </c>
      <c r="D95" s="57" t="s">
        <v>59</v>
      </c>
      <c r="E95" s="57" t="s">
        <v>41</v>
      </c>
      <c r="F95" s="61">
        <v>101</v>
      </c>
      <c r="G95" s="62">
        <v>2.6</v>
      </c>
      <c r="H95" s="106">
        <v>2.95</v>
      </c>
      <c r="I95" s="54">
        <f t="shared" si="8"/>
        <v>1.4000000000000002E-2</v>
      </c>
      <c r="J95" s="54">
        <v>1.4E-2</v>
      </c>
      <c r="K95" s="59">
        <v>0.1</v>
      </c>
      <c r="L95" s="60">
        <v>1</v>
      </c>
      <c r="M95" s="59">
        <v>0.1</v>
      </c>
      <c r="N95" s="58">
        <v>1.4E-2</v>
      </c>
      <c r="O95" s="108">
        <f t="shared" si="1"/>
        <v>0.14000000000000001</v>
      </c>
      <c r="P95" s="57">
        <v>40</v>
      </c>
    </row>
    <row r="96" spans="1:16" s="57" customFormat="1" ht="30.75" customHeight="1" x14ac:dyDescent="0.35">
      <c r="A96" s="64">
        <v>45061</v>
      </c>
      <c r="B96" s="64">
        <v>45079</v>
      </c>
      <c r="C96" s="57" t="s">
        <v>101</v>
      </c>
      <c r="D96" s="57" t="s">
        <v>40</v>
      </c>
      <c r="E96" s="57" t="s">
        <v>41</v>
      </c>
      <c r="F96" s="61">
        <v>130</v>
      </c>
      <c r="G96" s="62">
        <v>8.8000000000000007</v>
      </c>
      <c r="H96" s="106">
        <v>6.2</v>
      </c>
      <c r="I96" s="54">
        <f t="shared" si="8"/>
        <v>-3.1200000000000009E-2</v>
      </c>
      <c r="J96" s="54">
        <v>-3.1199999999999999E-2</v>
      </c>
      <c r="K96" s="59">
        <v>0.1</v>
      </c>
      <c r="L96" s="60">
        <v>1</v>
      </c>
      <c r="M96" s="59">
        <v>0.1</v>
      </c>
      <c r="N96" s="58">
        <v>-3.1199999999999999E-2</v>
      </c>
      <c r="O96" s="108">
        <f t="shared" si="1"/>
        <v>-0.312</v>
      </c>
      <c r="P96" s="57">
        <v>12</v>
      </c>
    </row>
    <row r="97" spans="1:16" s="57" customFormat="1" ht="30.75" customHeight="1" x14ac:dyDescent="0.35">
      <c r="A97" s="64">
        <v>45058</v>
      </c>
      <c r="B97" s="64">
        <v>45093</v>
      </c>
      <c r="C97" s="57" t="s">
        <v>103</v>
      </c>
      <c r="D97" s="57" t="s">
        <v>40</v>
      </c>
      <c r="E97" s="57" t="s">
        <v>41</v>
      </c>
      <c r="F97" s="61">
        <v>130</v>
      </c>
      <c r="G97" s="62">
        <v>8.8000000000000007</v>
      </c>
      <c r="H97" s="106">
        <v>10</v>
      </c>
      <c r="I97" s="54">
        <f t="shared" si="8"/>
        <v>1.4399999999999993E-2</v>
      </c>
      <c r="J97" s="54">
        <v>1.44E-2</v>
      </c>
      <c r="K97" s="59">
        <v>0.1</v>
      </c>
      <c r="L97" s="60">
        <v>1</v>
      </c>
      <c r="M97" s="59">
        <v>0.1</v>
      </c>
      <c r="N97" s="58">
        <v>1.44E-2</v>
      </c>
      <c r="O97" s="108">
        <f t="shared" si="1"/>
        <v>0.14399999999999999</v>
      </c>
      <c r="P97" s="57">
        <v>12</v>
      </c>
    </row>
    <row r="98" spans="1:16" s="57" customFormat="1" ht="30.75" customHeight="1" x14ac:dyDescent="0.35">
      <c r="A98" s="64">
        <v>45079</v>
      </c>
      <c r="B98" s="64">
        <v>45093</v>
      </c>
      <c r="C98" s="57" t="s">
        <v>102</v>
      </c>
      <c r="D98" s="57" t="s">
        <v>40</v>
      </c>
      <c r="E98" s="57" t="s">
        <v>41</v>
      </c>
      <c r="F98" s="61">
        <v>35</v>
      </c>
      <c r="G98" s="62">
        <v>2.65</v>
      </c>
      <c r="H98" s="106">
        <v>3</v>
      </c>
      <c r="I98" s="54">
        <f t="shared" si="8"/>
        <v>1.4000000000000002E-2</v>
      </c>
      <c r="J98" s="54">
        <v>1.4E-2</v>
      </c>
      <c r="K98" s="59">
        <v>0.1</v>
      </c>
      <c r="L98" s="60">
        <v>1</v>
      </c>
      <c r="M98" s="59">
        <v>0.1</v>
      </c>
      <c r="N98" s="58">
        <v>1.4E-2</v>
      </c>
      <c r="O98" s="108">
        <f t="shared" si="1"/>
        <v>0.14000000000000001</v>
      </c>
      <c r="P98" s="57">
        <v>40</v>
      </c>
    </row>
    <row r="99" spans="1:16" s="57" customFormat="1" ht="30.75" customHeight="1" x14ac:dyDescent="0.35">
      <c r="A99" s="64">
        <v>45104</v>
      </c>
      <c r="B99" s="64">
        <v>45128</v>
      </c>
      <c r="C99" s="57" t="s">
        <v>105</v>
      </c>
      <c r="D99" s="57" t="s">
        <v>40</v>
      </c>
      <c r="E99" s="57" t="s">
        <v>41</v>
      </c>
      <c r="F99" s="61">
        <v>190</v>
      </c>
      <c r="G99" s="62">
        <v>9.1</v>
      </c>
      <c r="H99" s="106">
        <v>10</v>
      </c>
      <c r="I99" s="54">
        <f t="shared" si="8"/>
        <v>1.0800000000000004E-2</v>
      </c>
      <c r="J99" s="54">
        <v>1.0800000000000001E-2</v>
      </c>
      <c r="K99" s="59">
        <v>0.1</v>
      </c>
      <c r="L99" s="60">
        <v>1</v>
      </c>
      <c r="M99" s="59">
        <v>0.1</v>
      </c>
      <c r="N99" s="58">
        <v>1.0800000000000001E-2</v>
      </c>
      <c r="O99" s="108">
        <f t="shared" si="1"/>
        <v>0.10800000000000001</v>
      </c>
      <c r="P99" s="57">
        <v>12</v>
      </c>
    </row>
    <row r="100" spans="1:16" s="57" customFormat="1" ht="30.75" customHeight="1" x14ac:dyDescent="0.35">
      <c r="A100" s="64">
        <v>45105</v>
      </c>
      <c r="B100" s="64">
        <v>45128</v>
      </c>
      <c r="C100" s="57" t="s">
        <v>104</v>
      </c>
      <c r="D100" s="57" t="s">
        <v>40</v>
      </c>
      <c r="E100" s="57" t="s">
        <v>41</v>
      </c>
      <c r="F100" s="61">
        <v>360</v>
      </c>
      <c r="G100" s="62">
        <v>9</v>
      </c>
      <c r="H100" s="106">
        <v>10</v>
      </c>
      <c r="I100" s="54">
        <f t="shared" si="8"/>
        <v>1.2E-2</v>
      </c>
      <c r="J100" s="54">
        <v>1.2E-2</v>
      </c>
      <c r="K100" s="59">
        <v>0.1</v>
      </c>
      <c r="L100" s="60">
        <v>1</v>
      </c>
      <c r="M100" s="59">
        <v>0.1</v>
      </c>
      <c r="N100" s="58">
        <v>1.2E-2</v>
      </c>
      <c r="O100" s="108">
        <f t="shared" si="1"/>
        <v>0.12</v>
      </c>
      <c r="P100" s="57">
        <v>12</v>
      </c>
    </row>
    <row r="101" spans="1:16" s="57" customFormat="1" ht="30.75" customHeight="1" x14ac:dyDescent="0.35">
      <c r="A101" s="64">
        <v>45106</v>
      </c>
      <c r="B101" s="64">
        <v>45141</v>
      </c>
      <c r="C101" s="57" t="s">
        <v>106</v>
      </c>
      <c r="D101" s="57" t="s">
        <v>59</v>
      </c>
      <c r="E101" s="57" t="s">
        <v>41</v>
      </c>
      <c r="F101" s="61">
        <v>97</v>
      </c>
      <c r="G101" s="62">
        <v>2.6</v>
      </c>
      <c r="H101" s="106">
        <v>1.6</v>
      </c>
      <c r="I101" s="54">
        <f t="shared" ref="I101:I106" si="9">(G101-H101)/(G101)*(-G101*100*P101)/100000</f>
        <v>-3.9999999999999994E-2</v>
      </c>
      <c r="J101" s="54">
        <v>-0.04</v>
      </c>
      <c r="K101" s="59">
        <v>0.1</v>
      </c>
      <c r="L101" s="60">
        <v>1</v>
      </c>
      <c r="M101" s="59">
        <v>0.1</v>
      </c>
      <c r="N101" s="58">
        <v>-0.04</v>
      </c>
      <c r="O101" s="108">
        <f t="shared" si="1"/>
        <v>-0.4</v>
      </c>
      <c r="P101" s="57">
        <v>40</v>
      </c>
    </row>
    <row r="102" spans="1:16" s="57" customFormat="1" ht="30.75" customHeight="1" x14ac:dyDescent="0.35">
      <c r="A102" s="64">
        <v>45203</v>
      </c>
      <c r="B102" s="64">
        <v>45219</v>
      </c>
      <c r="C102" s="57" t="s">
        <v>108</v>
      </c>
      <c r="D102" s="57" t="s">
        <v>59</v>
      </c>
      <c r="E102" s="57" t="s">
        <v>41</v>
      </c>
      <c r="F102" s="61">
        <v>130</v>
      </c>
      <c r="G102" s="62">
        <v>2.6</v>
      </c>
      <c r="H102" s="106">
        <v>2.9</v>
      </c>
      <c r="I102" s="54">
        <f t="shared" si="9"/>
        <v>1.1999999999999992E-2</v>
      </c>
      <c r="J102" s="54">
        <v>1.2E-2</v>
      </c>
      <c r="K102" s="59">
        <v>0.1</v>
      </c>
      <c r="L102" s="60">
        <v>1</v>
      </c>
      <c r="M102" s="59">
        <v>0.1</v>
      </c>
      <c r="N102" s="58">
        <v>1.2E-2</v>
      </c>
      <c r="O102" s="83">
        <v>0.16</v>
      </c>
      <c r="P102" s="57">
        <v>40</v>
      </c>
    </row>
    <row r="103" spans="1:16" s="57" customFormat="1" ht="30.75" customHeight="1" x14ac:dyDescent="0.35">
      <c r="A103" s="64">
        <v>45202</v>
      </c>
      <c r="B103" s="64">
        <v>45219</v>
      </c>
      <c r="C103" s="57" t="s">
        <v>112</v>
      </c>
      <c r="D103" s="57" t="s">
        <v>40</v>
      </c>
      <c r="E103" s="57" t="s">
        <v>41</v>
      </c>
      <c r="F103" s="61">
        <v>130</v>
      </c>
      <c r="G103" s="62">
        <v>8.6999999999999993</v>
      </c>
      <c r="H103" s="106">
        <v>10</v>
      </c>
      <c r="I103" s="54">
        <f t="shared" si="9"/>
        <v>1.4300000000000007E-2</v>
      </c>
      <c r="J103" s="54">
        <v>1.43E-2</v>
      </c>
      <c r="K103" s="59">
        <v>0.1</v>
      </c>
      <c r="L103" s="60">
        <v>1</v>
      </c>
      <c r="M103" s="59">
        <v>0.1</v>
      </c>
      <c r="N103" s="58">
        <v>1.43E-2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45202</v>
      </c>
      <c r="B104" s="64">
        <v>45219</v>
      </c>
      <c r="C104" s="57" t="s">
        <v>107</v>
      </c>
      <c r="D104" s="57" t="s">
        <v>40</v>
      </c>
      <c r="E104" s="57" t="s">
        <v>41</v>
      </c>
      <c r="F104" s="61">
        <v>130</v>
      </c>
      <c r="G104" s="62">
        <v>9.5</v>
      </c>
      <c r="H104" s="106">
        <v>10</v>
      </c>
      <c r="I104" s="54">
        <f t="shared" si="9"/>
        <v>5.4999999999999997E-3</v>
      </c>
      <c r="J104" s="54">
        <v>5.4999999999999997E-3</v>
      </c>
      <c r="K104" s="59">
        <v>0.1</v>
      </c>
      <c r="L104" s="60">
        <v>1</v>
      </c>
      <c r="M104" s="59">
        <v>0.1</v>
      </c>
      <c r="N104" s="58">
        <v>5.3E-3</v>
      </c>
      <c r="O104" s="83">
        <v>0.16</v>
      </c>
      <c r="P104" s="57">
        <v>11</v>
      </c>
    </row>
    <row r="105" spans="1:16" s="57" customFormat="1" ht="30.75" customHeight="1" x14ac:dyDescent="0.35">
      <c r="A105" s="64">
        <v>45216</v>
      </c>
      <c r="B105" s="64">
        <v>45236</v>
      </c>
      <c r="C105" s="57" t="s">
        <v>110</v>
      </c>
      <c r="D105" s="57" t="s">
        <v>59</v>
      </c>
      <c r="E105" s="57" t="s">
        <v>41</v>
      </c>
      <c r="F105" s="61">
        <v>130</v>
      </c>
      <c r="G105" s="62">
        <v>2.6</v>
      </c>
      <c r="H105" s="62">
        <v>2.98</v>
      </c>
      <c r="I105" s="54">
        <f t="shared" si="9"/>
        <v>1.5199999999999995E-2</v>
      </c>
      <c r="J105" s="54">
        <v>1.52E-2</v>
      </c>
      <c r="K105" s="59">
        <v>0.1</v>
      </c>
      <c r="L105" s="60">
        <v>1</v>
      </c>
      <c r="M105" s="59">
        <v>0.1</v>
      </c>
      <c r="N105" s="58">
        <v>1.52E-2</v>
      </c>
      <c r="O105" s="83">
        <v>0.16</v>
      </c>
      <c r="P105" s="57">
        <v>40</v>
      </c>
    </row>
    <row r="106" spans="1:16" s="57" customFormat="1" ht="30.75" customHeight="1" x14ac:dyDescent="0.35">
      <c r="A106" s="64">
        <v>45216</v>
      </c>
      <c r="B106" s="64">
        <v>45237</v>
      </c>
      <c r="C106" s="57" t="s">
        <v>109</v>
      </c>
      <c r="D106" s="57" t="s">
        <v>40</v>
      </c>
      <c r="E106" s="57" t="s">
        <v>41</v>
      </c>
      <c r="F106" s="61">
        <v>130</v>
      </c>
      <c r="G106" s="62">
        <v>8.6999999999999993</v>
      </c>
      <c r="H106" s="62">
        <v>9.98</v>
      </c>
      <c r="I106" s="54">
        <f t="shared" si="9"/>
        <v>1.4080000000000011E-2</v>
      </c>
      <c r="J106" s="54">
        <v>1.41E-2</v>
      </c>
      <c r="K106" s="59">
        <v>0.1</v>
      </c>
      <c r="L106" s="60">
        <v>1</v>
      </c>
      <c r="M106" s="59">
        <v>0.1</v>
      </c>
      <c r="N106" s="58">
        <v>1.41E-2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45217</v>
      </c>
      <c r="B107" s="64">
        <v>45238</v>
      </c>
      <c r="C107" s="57" t="s">
        <v>111</v>
      </c>
      <c r="D107" s="57" t="s">
        <v>40</v>
      </c>
      <c r="E107" s="57" t="s">
        <v>41</v>
      </c>
      <c r="F107" s="61">
        <v>130</v>
      </c>
      <c r="G107" s="62">
        <v>44</v>
      </c>
      <c r="H107" s="62">
        <v>46</v>
      </c>
      <c r="I107" s="54">
        <f t="shared" ref="I107:I112" si="10">(G107-H107)/(G107)*(-G107*100*P107)/100000</f>
        <v>2.1999999999999999E-2</v>
      </c>
      <c r="J107" s="54">
        <v>2.1999999999999999E-2</v>
      </c>
      <c r="K107" s="59">
        <v>0.1</v>
      </c>
      <c r="L107" s="60">
        <v>1</v>
      </c>
      <c r="M107" s="59">
        <v>0.1</v>
      </c>
      <c r="N107" s="58">
        <v>2.1999999999999999E-2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45238</v>
      </c>
      <c r="B108" s="64">
        <v>45244</v>
      </c>
      <c r="C108" s="57" t="s">
        <v>116</v>
      </c>
      <c r="D108" s="57" t="s">
        <v>115</v>
      </c>
      <c r="E108" s="57" t="s">
        <v>41</v>
      </c>
      <c r="F108" s="61">
        <v>82</v>
      </c>
      <c r="G108" s="62">
        <v>2.5</v>
      </c>
      <c r="H108" s="62">
        <v>2.92</v>
      </c>
      <c r="I108" s="54">
        <f t="shared" si="10"/>
        <v>1.6799999999999999E-2</v>
      </c>
      <c r="J108" s="54">
        <v>1.6799999999999999E-2</v>
      </c>
      <c r="K108" s="59">
        <v>0.1</v>
      </c>
      <c r="L108" s="60">
        <v>1</v>
      </c>
      <c r="M108" s="59">
        <v>0.1</v>
      </c>
      <c r="N108" s="58">
        <v>1.6799999999999999E-2</v>
      </c>
      <c r="O108" s="83">
        <v>0.16</v>
      </c>
      <c r="P108" s="57">
        <v>40</v>
      </c>
    </row>
    <row r="109" spans="1:16" s="57" customFormat="1" ht="30.75" customHeight="1" x14ac:dyDescent="0.35">
      <c r="A109" s="64">
        <v>45240</v>
      </c>
      <c r="B109" s="64">
        <v>45261</v>
      </c>
      <c r="C109" s="57" t="s">
        <v>118</v>
      </c>
      <c r="D109" s="57" t="s">
        <v>40</v>
      </c>
      <c r="E109" s="57" t="s">
        <v>41</v>
      </c>
      <c r="F109" s="61">
        <v>195</v>
      </c>
      <c r="G109" s="62">
        <v>8.6</v>
      </c>
      <c r="H109" s="62">
        <v>9.9700000000000006</v>
      </c>
      <c r="I109" s="54">
        <f t="shared" si="10"/>
        <v>1.6440000000000014E-2</v>
      </c>
      <c r="J109" s="54">
        <v>1.6400000000000001E-2</v>
      </c>
      <c r="K109" s="59">
        <v>0.1</v>
      </c>
      <c r="L109" s="60">
        <v>1</v>
      </c>
      <c r="M109" s="59">
        <v>0.1</v>
      </c>
      <c r="N109" s="58">
        <v>1.6400000000000001E-2</v>
      </c>
      <c r="O109" s="83">
        <v>0.16</v>
      </c>
      <c r="P109" s="57">
        <v>12</v>
      </c>
    </row>
    <row r="110" spans="1:16" s="57" customFormat="1" ht="30.75" customHeight="1" x14ac:dyDescent="0.35">
      <c r="A110" s="64">
        <v>45244</v>
      </c>
      <c r="B110" s="64">
        <v>45264</v>
      </c>
      <c r="C110" s="57" t="s">
        <v>119</v>
      </c>
      <c r="D110" s="57" t="s">
        <v>40</v>
      </c>
      <c r="E110" s="57" t="s">
        <v>41</v>
      </c>
      <c r="F110" s="61">
        <v>140</v>
      </c>
      <c r="G110" s="62">
        <v>4</v>
      </c>
      <c r="H110" s="62">
        <v>4.95</v>
      </c>
      <c r="I110" s="54">
        <f t="shared" si="10"/>
        <v>2.3750000000000004E-2</v>
      </c>
      <c r="J110" s="54">
        <f>I110+I111</f>
        <v>3.8949999999999999E-2</v>
      </c>
      <c r="K110" s="59">
        <v>0.1</v>
      </c>
      <c r="L110" s="60">
        <v>1</v>
      </c>
      <c r="M110" s="59">
        <v>0.1</v>
      </c>
      <c r="N110" s="58">
        <v>2.3800000000000002E-2</v>
      </c>
      <c r="O110" s="83">
        <v>0.16</v>
      </c>
      <c r="P110" s="57">
        <v>25</v>
      </c>
    </row>
    <row r="111" spans="1:16" s="57" customFormat="1" ht="30.75" customHeight="1" x14ac:dyDescent="0.35">
      <c r="A111" s="64">
        <v>45240</v>
      </c>
      <c r="B111" s="64">
        <v>45265</v>
      </c>
      <c r="C111" s="57" t="s">
        <v>117</v>
      </c>
      <c r="D111" s="57" t="s">
        <v>40</v>
      </c>
      <c r="E111" s="57" t="s">
        <v>41</v>
      </c>
      <c r="F111" s="61">
        <v>38</v>
      </c>
      <c r="G111" s="62">
        <v>2.6</v>
      </c>
      <c r="H111" s="62">
        <v>2.98</v>
      </c>
      <c r="I111" s="54">
        <f t="shared" si="10"/>
        <v>1.5199999999999995E-2</v>
      </c>
      <c r="J111" s="54">
        <f>I111+I112</f>
        <v>2.5649999999999985E-2</v>
      </c>
      <c r="K111" s="59">
        <v>0.1</v>
      </c>
      <c r="L111" s="60">
        <v>1</v>
      </c>
      <c r="M111" s="59">
        <v>0.1</v>
      </c>
      <c r="N111" s="58">
        <v>1.5800000000000002E-2</v>
      </c>
      <c r="O111" s="83">
        <v>0.16</v>
      </c>
      <c r="P111" s="57">
        <v>40</v>
      </c>
    </row>
    <row r="112" spans="1:16" s="57" customFormat="1" ht="30.75" customHeight="1" x14ac:dyDescent="0.35">
      <c r="A112" s="64">
        <v>45237</v>
      </c>
      <c r="B112" s="64">
        <v>45266</v>
      </c>
      <c r="C112" s="57" t="s">
        <v>113</v>
      </c>
      <c r="D112" s="57" t="s">
        <v>40</v>
      </c>
      <c r="E112" s="57" t="s">
        <v>41</v>
      </c>
      <c r="F112" s="61">
        <v>330</v>
      </c>
      <c r="G112" s="62">
        <v>9</v>
      </c>
      <c r="H112" s="62">
        <v>9.9499999999999993</v>
      </c>
      <c r="I112" s="54">
        <f t="shared" si="10"/>
        <v>1.0449999999999991E-2</v>
      </c>
      <c r="J112" s="54">
        <f>I112+I126</f>
        <v>-6.9550000000000042E-2</v>
      </c>
      <c r="K112" s="59">
        <v>0.1</v>
      </c>
      <c r="L112" s="60">
        <v>1</v>
      </c>
      <c r="M112" s="59">
        <v>0.1</v>
      </c>
      <c r="N112" s="58">
        <v>1.0500000000000001E-2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45238</v>
      </c>
      <c r="B113" s="64">
        <v>45266</v>
      </c>
      <c r="C113" s="57" t="s">
        <v>121</v>
      </c>
      <c r="D113" s="57" t="s">
        <v>115</v>
      </c>
      <c r="E113" s="57" t="s">
        <v>41</v>
      </c>
      <c r="F113" s="61">
        <v>95</v>
      </c>
      <c r="G113" s="62">
        <v>2.6</v>
      </c>
      <c r="H113" s="62">
        <v>2.2000000000000002</v>
      </c>
      <c r="I113" s="54">
        <f>(G113-H113)/(G113)*(-G113*100*P113)/100000</f>
        <v>-1.5999999999999997E-2</v>
      </c>
      <c r="J113" s="54">
        <f>I113+I114</f>
        <v>-2.8000000000000008E-2</v>
      </c>
      <c r="K113" s="59">
        <v>0.1</v>
      </c>
      <c r="L113" s="60">
        <v>1</v>
      </c>
      <c r="M113" s="59">
        <v>0.1</v>
      </c>
      <c r="N113" s="58">
        <v>-1.6E-2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45252</v>
      </c>
      <c r="B114" s="64">
        <v>45266</v>
      </c>
      <c r="C114" s="57" t="s">
        <v>122</v>
      </c>
      <c r="D114" s="57" t="s">
        <v>40</v>
      </c>
      <c r="E114" s="57" t="s">
        <v>41</v>
      </c>
      <c r="F114" s="61">
        <v>100</v>
      </c>
      <c r="G114" s="62">
        <v>2.4500000000000002</v>
      </c>
      <c r="H114" s="62">
        <v>2.15</v>
      </c>
      <c r="I114" s="54">
        <f>(G114-H114)/(G114)*(-G114*100*P114)/100000</f>
        <v>-1.2000000000000011E-2</v>
      </c>
      <c r="J114" s="54">
        <v>-1.2E-2</v>
      </c>
      <c r="K114" s="59">
        <v>0.1</v>
      </c>
      <c r="L114" s="60">
        <v>1</v>
      </c>
      <c r="M114" s="59">
        <v>0.1</v>
      </c>
      <c r="N114" s="58">
        <v>-1.2E-2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45238</v>
      </c>
      <c r="B115" s="64">
        <v>45275</v>
      </c>
      <c r="C115" s="57" t="s">
        <v>114</v>
      </c>
      <c r="D115" s="57" t="s">
        <v>115</v>
      </c>
      <c r="E115" s="57" t="s">
        <v>41</v>
      </c>
      <c r="F115" s="61">
        <v>16</v>
      </c>
      <c r="G115" s="62">
        <v>15</v>
      </c>
      <c r="H115" s="62">
        <v>16</v>
      </c>
      <c r="I115" s="54">
        <v>1.2999999999999999E-2</v>
      </c>
      <c r="J115" s="54">
        <f>I115+I116</f>
        <v>2.6200000000000001E-2</v>
      </c>
      <c r="K115" s="59">
        <v>0.1</v>
      </c>
      <c r="L115" s="60">
        <v>1</v>
      </c>
      <c r="M115" s="59">
        <v>0.1</v>
      </c>
      <c r="N115" s="58">
        <v>1.2999999999999999E-2</v>
      </c>
      <c r="O115" s="83">
        <v>0.16</v>
      </c>
      <c r="P115" s="57">
        <v>100</v>
      </c>
    </row>
    <row r="116" spans="1:16" s="57" customFormat="1" ht="30.75" customHeight="1" x14ac:dyDescent="0.35">
      <c r="A116" s="64">
        <v>45239</v>
      </c>
      <c r="B116" s="64">
        <v>45275</v>
      </c>
      <c r="C116" s="57" t="s">
        <v>123</v>
      </c>
      <c r="D116" s="57" t="s">
        <v>40</v>
      </c>
      <c r="E116" s="57" t="s">
        <v>41</v>
      </c>
      <c r="F116" s="61">
        <v>330</v>
      </c>
      <c r="G116" s="62">
        <v>31</v>
      </c>
      <c r="H116" s="62">
        <v>40.53</v>
      </c>
      <c r="I116" s="54">
        <v>1.32E-2</v>
      </c>
      <c r="J116" s="54">
        <v>1.32E-2</v>
      </c>
      <c r="K116" s="59">
        <v>0.1</v>
      </c>
      <c r="L116" s="60">
        <v>1</v>
      </c>
      <c r="M116" s="59">
        <v>0.1</v>
      </c>
      <c r="N116" s="58">
        <v>1.32E-2</v>
      </c>
      <c r="O116" s="83">
        <v>0.16</v>
      </c>
      <c r="P116" s="57">
        <v>11</v>
      </c>
    </row>
    <row r="117" spans="1:16" s="57" customFormat="1" ht="30.75" customHeight="1" x14ac:dyDescent="0.35">
      <c r="A117" s="64">
        <v>45212</v>
      </c>
      <c r="B117" s="64">
        <v>45275</v>
      </c>
      <c r="C117" s="57" t="s">
        <v>124</v>
      </c>
      <c r="D117" s="57" t="s">
        <v>40</v>
      </c>
      <c r="E117" s="57" t="s">
        <v>41</v>
      </c>
      <c r="F117" s="61">
        <v>120</v>
      </c>
      <c r="G117" s="62">
        <v>23</v>
      </c>
      <c r="H117" s="62">
        <v>22.48</v>
      </c>
      <c r="I117" s="54">
        <v>1.0500000000000001E-2</v>
      </c>
      <c r="J117" s="54">
        <v>1.0999999999999999E-2</v>
      </c>
      <c r="K117" s="59">
        <v>0.1</v>
      </c>
      <c r="L117" s="60">
        <v>1</v>
      </c>
      <c r="M117" s="59">
        <v>0.1</v>
      </c>
      <c r="N117" s="58">
        <v>1.0999999999999999E-2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45245</v>
      </c>
      <c r="B118" s="64">
        <v>45275</v>
      </c>
      <c r="C118" s="57" t="s">
        <v>120</v>
      </c>
      <c r="D118" s="57" t="s">
        <v>40</v>
      </c>
      <c r="E118" s="57" t="s">
        <v>41</v>
      </c>
      <c r="F118" s="61">
        <v>230</v>
      </c>
      <c r="G118" s="62">
        <v>9</v>
      </c>
      <c r="H118" s="62">
        <v>10</v>
      </c>
      <c r="I118" s="54">
        <f t="shared" ref="I118:I126" si="11">(G118-H118)/(G118)*(-G118*100*P118)/100000</f>
        <v>1.0999999999999999E-2</v>
      </c>
      <c r="J118" s="54">
        <f>I118+I122</f>
        <v>-8.9999999999999976E-3</v>
      </c>
      <c r="K118" s="59">
        <v>0.1</v>
      </c>
      <c r="L118" s="60">
        <v>1</v>
      </c>
      <c r="M118" s="59">
        <v>0.1</v>
      </c>
      <c r="N118" s="58">
        <v>1.0999999999999999E-2</v>
      </c>
      <c r="O118" s="83">
        <v>0.16</v>
      </c>
      <c r="P118" s="57">
        <v>11</v>
      </c>
    </row>
    <row r="119" spans="1:16" s="57" customFormat="1" ht="30.75" customHeight="1" x14ac:dyDescent="0.35">
      <c r="A119" s="64"/>
      <c r="B119" s="64"/>
      <c r="F119" s="61"/>
      <c r="G119" s="62"/>
      <c r="H119" s="62"/>
      <c r="I119" s="54"/>
      <c r="J119" s="54"/>
      <c r="K119" s="59"/>
      <c r="L119" s="60"/>
      <c r="M119" s="59"/>
      <c r="N119" s="58"/>
      <c r="O119" s="75"/>
    </row>
    <row r="120" spans="1:16" s="57" customFormat="1" ht="30.75" customHeight="1" x14ac:dyDescent="0.35">
      <c r="A120" s="64"/>
      <c r="B120" s="85">
        <v>2024</v>
      </c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57" customFormat="1" ht="30.75" customHeight="1" x14ac:dyDescent="0.35">
      <c r="A121" s="64"/>
      <c r="B121" s="64"/>
      <c r="F121" s="61"/>
      <c r="G121" s="62"/>
      <c r="H121" s="62"/>
      <c r="I121" s="54"/>
      <c r="J121" s="54"/>
      <c r="K121" s="59"/>
      <c r="L121" s="60"/>
      <c r="M121" s="59"/>
      <c r="N121" s="58"/>
      <c r="O121" s="75"/>
    </row>
    <row r="122" spans="1:16" s="78" customFormat="1" ht="30.75" customHeight="1" x14ac:dyDescent="0.35">
      <c r="A122" s="77">
        <v>45300</v>
      </c>
      <c r="B122" s="77">
        <v>45307</v>
      </c>
      <c r="C122" s="78" t="s">
        <v>129</v>
      </c>
      <c r="D122" s="78" t="s">
        <v>40</v>
      </c>
      <c r="E122" s="78" t="s">
        <v>41</v>
      </c>
      <c r="F122" s="79">
        <v>38</v>
      </c>
      <c r="G122" s="62">
        <v>2.6</v>
      </c>
      <c r="H122" s="62">
        <v>2.1</v>
      </c>
      <c r="I122" s="80">
        <f t="shared" si="11"/>
        <v>-1.9999999999999997E-2</v>
      </c>
      <c r="J122" s="80">
        <v>-0.02</v>
      </c>
      <c r="K122" s="81">
        <v>0.1</v>
      </c>
      <c r="L122" s="82">
        <v>1</v>
      </c>
      <c r="M122" s="81">
        <v>0.1</v>
      </c>
      <c r="N122" s="83">
        <v>-0.02</v>
      </c>
      <c r="O122" s="83">
        <v>0.16</v>
      </c>
      <c r="P122" s="78">
        <v>40</v>
      </c>
    </row>
    <row r="123" spans="1:16" s="78" customFormat="1" ht="30.75" customHeight="1" x14ac:dyDescent="0.35">
      <c r="A123" s="77">
        <v>45299</v>
      </c>
      <c r="B123" s="77">
        <v>45308</v>
      </c>
      <c r="C123" s="78" t="s">
        <v>127</v>
      </c>
      <c r="D123" s="78" t="s">
        <v>40</v>
      </c>
      <c r="E123" s="78" t="s">
        <v>41</v>
      </c>
      <c r="F123" s="79">
        <v>200</v>
      </c>
      <c r="G123" s="62">
        <v>9</v>
      </c>
      <c r="H123" s="62">
        <v>6.45</v>
      </c>
      <c r="I123" s="80">
        <f t="shared" si="11"/>
        <v>-2.8049999999999999E-2</v>
      </c>
      <c r="J123" s="80">
        <v>-2.81E-2</v>
      </c>
      <c r="K123" s="81">
        <v>0.1</v>
      </c>
      <c r="L123" s="82">
        <v>1</v>
      </c>
      <c r="M123" s="81">
        <v>0.1</v>
      </c>
      <c r="N123" s="83">
        <v>-2.81E-2</v>
      </c>
      <c r="O123" s="83">
        <v>0.16</v>
      </c>
      <c r="P123" s="78">
        <v>11</v>
      </c>
    </row>
    <row r="124" spans="1:16" s="78" customFormat="1" ht="30.75" customHeight="1" x14ac:dyDescent="0.35">
      <c r="A124" s="77">
        <v>45299</v>
      </c>
      <c r="B124" s="77">
        <v>45522</v>
      </c>
      <c r="C124" s="78" t="s">
        <v>125</v>
      </c>
      <c r="D124" s="78" t="s">
        <v>40</v>
      </c>
      <c r="E124" s="78" t="s">
        <v>41</v>
      </c>
      <c r="F124" s="79">
        <v>450</v>
      </c>
      <c r="G124" s="62">
        <v>8.5</v>
      </c>
      <c r="H124" s="62">
        <v>9.9</v>
      </c>
      <c r="I124" s="80">
        <f t="shared" si="11"/>
        <v>1.6800000000000006E-2</v>
      </c>
      <c r="J124" s="80">
        <v>1.6799999999999999E-2</v>
      </c>
      <c r="K124" s="81">
        <v>0.1</v>
      </c>
      <c r="L124" s="82">
        <v>1</v>
      </c>
      <c r="M124" s="81">
        <v>0.1</v>
      </c>
      <c r="N124" s="83">
        <v>1.6799999999999999E-2</v>
      </c>
      <c r="O124" s="83">
        <v>0.16</v>
      </c>
      <c r="P124" s="78">
        <v>12</v>
      </c>
    </row>
    <row r="125" spans="1:16" s="57" customFormat="1" ht="30.75" customHeight="1" x14ac:dyDescent="0.35">
      <c r="A125" s="64">
        <v>45300</v>
      </c>
      <c r="B125" s="64">
        <v>45310</v>
      </c>
      <c r="C125" s="57" t="s">
        <v>128</v>
      </c>
      <c r="D125" s="57" t="s">
        <v>40</v>
      </c>
      <c r="E125" s="57" t="s">
        <v>41</v>
      </c>
      <c r="F125" s="61">
        <v>460</v>
      </c>
      <c r="G125" s="62">
        <v>8.6</v>
      </c>
      <c r="H125" s="62">
        <v>9.9</v>
      </c>
      <c r="I125" s="54">
        <f t="shared" si="11"/>
        <v>1.5600000000000011E-2</v>
      </c>
      <c r="J125" s="54">
        <v>1.5599999999999999E-2</v>
      </c>
      <c r="K125" s="59">
        <v>0.1</v>
      </c>
      <c r="L125" s="60">
        <v>1</v>
      </c>
      <c r="M125" s="59">
        <v>0.1</v>
      </c>
      <c r="N125" s="58">
        <v>1.5599999999999999E-2</v>
      </c>
      <c r="O125" s="83">
        <v>0.16</v>
      </c>
      <c r="P125" s="57">
        <v>12</v>
      </c>
    </row>
    <row r="126" spans="1:16" s="78" customFormat="1" ht="30.75" customHeight="1" x14ac:dyDescent="0.35">
      <c r="A126" s="77">
        <v>45309</v>
      </c>
      <c r="B126" s="77">
        <v>45313</v>
      </c>
      <c r="C126" s="78" t="s">
        <v>134</v>
      </c>
      <c r="D126" s="78" t="s">
        <v>40</v>
      </c>
      <c r="E126" s="78" t="s">
        <v>41</v>
      </c>
      <c r="F126" s="79">
        <v>485</v>
      </c>
      <c r="G126" s="62">
        <v>4.4000000000000004</v>
      </c>
      <c r="H126" s="107">
        <v>2.8</v>
      </c>
      <c r="I126" s="80">
        <f t="shared" si="11"/>
        <v>-8.0000000000000029E-2</v>
      </c>
      <c r="J126" s="80">
        <v>-0.08</v>
      </c>
      <c r="K126" s="81">
        <v>0.1</v>
      </c>
      <c r="L126" s="82">
        <v>1</v>
      </c>
      <c r="M126" s="81">
        <v>0.1</v>
      </c>
      <c r="N126" s="83">
        <v>-0.08</v>
      </c>
      <c r="O126" s="83">
        <v>0.16</v>
      </c>
      <c r="P126" s="78">
        <v>50</v>
      </c>
    </row>
    <row r="127" spans="1:16" s="78" customFormat="1" ht="30.75" customHeight="1" x14ac:dyDescent="0.35">
      <c r="A127" s="77">
        <v>45302</v>
      </c>
      <c r="B127" s="77">
        <v>45316</v>
      </c>
      <c r="C127" s="78" t="s">
        <v>133</v>
      </c>
      <c r="D127" s="78" t="s">
        <v>40</v>
      </c>
      <c r="E127" s="78" t="s">
        <v>41</v>
      </c>
      <c r="F127" s="79">
        <v>41</v>
      </c>
      <c r="G127" s="62">
        <v>2.5</v>
      </c>
      <c r="H127" s="107">
        <v>2.5</v>
      </c>
      <c r="I127" s="80">
        <v>-8.0000000000000002E-3</v>
      </c>
      <c r="J127" s="80">
        <v>-8.0000000000000002E-3</v>
      </c>
      <c r="K127" s="81">
        <v>0.1</v>
      </c>
      <c r="L127" s="82">
        <v>1</v>
      </c>
      <c r="M127" s="81">
        <v>0.1</v>
      </c>
      <c r="N127" s="83">
        <v>-8.0000000000000002E-3</v>
      </c>
      <c r="O127" s="83">
        <v>0.16</v>
      </c>
      <c r="P127" s="78">
        <v>40</v>
      </c>
    </row>
    <row r="128" spans="1:16" s="57" customFormat="1" ht="30.75" customHeight="1" x14ac:dyDescent="0.35">
      <c r="A128" s="64">
        <v>45299</v>
      </c>
      <c r="B128" s="64">
        <v>45338</v>
      </c>
      <c r="C128" s="57" t="s">
        <v>126</v>
      </c>
      <c r="D128" s="57" t="s">
        <v>40</v>
      </c>
      <c r="E128" s="57" t="s">
        <v>41</v>
      </c>
      <c r="F128" s="61">
        <v>340</v>
      </c>
      <c r="G128" s="62">
        <v>8.6999999999999993</v>
      </c>
      <c r="H128" s="107">
        <v>10</v>
      </c>
      <c r="I128" s="54">
        <f t="shared" ref="I128:I134" si="12">(G128-H128)/(G128)*(-G128*100*P128)/100000</f>
        <v>1.5600000000000006E-2</v>
      </c>
      <c r="J128" s="54">
        <v>1.5599999999999999E-2</v>
      </c>
      <c r="K128" s="59">
        <v>0.1</v>
      </c>
      <c r="L128" s="60">
        <v>1</v>
      </c>
      <c r="M128" s="59">
        <v>0.1</v>
      </c>
      <c r="N128" s="54">
        <v>1.5599999999999999E-2</v>
      </c>
      <c r="O128" s="83">
        <v>0.16</v>
      </c>
      <c r="P128" s="57">
        <v>12</v>
      </c>
    </row>
    <row r="129" spans="1:16" s="57" customFormat="1" ht="30.75" customHeight="1" x14ac:dyDescent="0.35">
      <c r="A129" s="64">
        <v>45300</v>
      </c>
      <c r="B129" s="64">
        <v>45338</v>
      </c>
      <c r="C129" s="57" t="s">
        <v>135</v>
      </c>
      <c r="D129" s="57" t="s">
        <v>40</v>
      </c>
      <c r="E129" s="57" t="s">
        <v>41</v>
      </c>
      <c r="F129" s="61">
        <v>135</v>
      </c>
      <c r="G129" s="62">
        <v>4.3</v>
      </c>
      <c r="H129" s="107">
        <v>5</v>
      </c>
      <c r="I129" s="54">
        <f t="shared" si="12"/>
        <v>1.7500000000000005E-2</v>
      </c>
      <c r="J129" s="54">
        <v>1.7500000000000002E-2</v>
      </c>
      <c r="K129" s="59">
        <v>0.1</v>
      </c>
      <c r="L129" s="60">
        <v>1</v>
      </c>
      <c r="M129" s="59">
        <v>0.1</v>
      </c>
      <c r="N129" s="54">
        <v>1.7500000000000002E-2</v>
      </c>
      <c r="O129" s="83">
        <v>0.16</v>
      </c>
      <c r="P129" s="57">
        <v>25</v>
      </c>
    </row>
    <row r="130" spans="1:16" s="57" customFormat="1" ht="30.75" customHeight="1" x14ac:dyDescent="0.35">
      <c r="A130" s="64">
        <v>45301</v>
      </c>
      <c r="B130" s="64">
        <v>45338</v>
      </c>
      <c r="C130" s="57" t="s">
        <v>130</v>
      </c>
      <c r="D130" s="57" t="s">
        <v>40</v>
      </c>
      <c r="E130" s="57" t="s">
        <v>41</v>
      </c>
      <c r="F130" s="61">
        <v>250</v>
      </c>
      <c r="G130" s="62">
        <v>8.8000000000000007</v>
      </c>
      <c r="H130" s="107">
        <v>10</v>
      </c>
      <c r="I130" s="54">
        <f t="shared" si="12"/>
        <v>1.4399999999999993E-2</v>
      </c>
      <c r="J130" s="54">
        <v>1.44E-2</v>
      </c>
      <c r="K130" s="59">
        <v>0.1</v>
      </c>
      <c r="L130" s="60">
        <v>1</v>
      </c>
      <c r="M130" s="59">
        <v>0.1</v>
      </c>
      <c r="N130" s="54">
        <v>1.44E-2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45301</v>
      </c>
      <c r="B131" s="64">
        <v>45338</v>
      </c>
      <c r="C131" s="57" t="s">
        <v>131</v>
      </c>
      <c r="D131" s="57" t="s">
        <v>40</v>
      </c>
      <c r="E131" s="57" t="s">
        <v>41</v>
      </c>
      <c r="F131" s="61">
        <v>270</v>
      </c>
      <c r="G131" s="62">
        <v>8.6999999999999993</v>
      </c>
      <c r="H131" s="107">
        <v>10</v>
      </c>
      <c r="I131" s="54">
        <f t="shared" si="12"/>
        <v>1.5600000000000006E-2</v>
      </c>
      <c r="J131" s="54">
        <v>1.5599999999999999E-2</v>
      </c>
      <c r="K131" s="59">
        <v>0.1</v>
      </c>
      <c r="L131" s="60">
        <v>1</v>
      </c>
      <c r="M131" s="59">
        <v>0.1</v>
      </c>
      <c r="N131" s="54">
        <v>1.5599999999999999E-2</v>
      </c>
      <c r="O131" s="83">
        <v>0.16</v>
      </c>
      <c r="P131" s="57">
        <v>12</v>
      </c>
    </row>
    <row r="132" spans="1:16" s="57" customFormat="1" ht="30.75" customHeight="1" x14ac:dyDescent="0.35">
      <c r="A132" s="64">
        <v>45302</v>
      </c>
      <c r="B132" s="64">
        <v>45338</v>
      </c>
      <c r="C132" s="57" t="s">
        <v>136</v>
      </c>
      <c r="D132" s="57" t="s">
        <v>40</v>
      </c>
      <c r="E132" s="57" t="s">
        <v>41</v>
      </c>
      <c r="F132" s="61">
        <v>41</v>
      </c>
      <c r="G132" s="62">
        <v>2.5</v>
      </c>
      <c r="H132" s="107">
        <v>2.75</v>
      </c>
      <c r="I132" s="54">
        <f t="shared" si="12"/>
        <v>0.01</v>
      </c>
      <c r="J132" s="54">
        <v>0.02</v>
      </c>
      <c r="K132" s="59">
        <v>0.1</v>
      </c>
      <c r="L132" s="60">
        <v>1</v>
      </c>
      <c r="M132" s="59">
        <v>0.1</v>
      </c>
      <c r="N132" s="54">
        <v>0.02</v>
      </c>
      <c r="O132" s="83">
        <v>0.16</v>
      </c>
      <c r="P132" s="57">
        <v>40</v>
      </c>
    </row>
    <row r="133" spans="1:16" s="57" customFormat="1" ht="30.75" customHeight="1" x14ac:dyDescent="0.35">
      <c r="A133" s="64">
        <v>45335</v>
      </c>
      <c r="B133" s="64">
        <v>45344</v>
      </c>
      <c r="C133" s="57" t="s">
        <v>137</v>
      </c>
      <c r="D133" s="57" t="s">
        <v>40</v>
      </c>
      <c r="E133" s="57" t="s">
        <v>41</v>
      </c>
      <c r="F133" s="61">
        <v>610</v>
      </c>
      <c r="G133" s="62">
        <v>8.4</v>
      </c>
      <c r="H133" s="107">
        <v>9.6999999999999993</v>
      </c>
      <c r="I133" s="54">
        <f t="shared" si="12"/>
        <v>1.5599999999999987E-2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8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45335</v>
      </c>
      <c r="B134" s="64">
        <v>45344</v>
      </c>
      <c r="C134" s="57" t="s">
        <v>137</v>
      </c>
      <c r="D134" s="57" t="s">
        <v>40</v>
      </c>
      <c r="E134" s="57" t="s">
        <v>41</v>
      </c>
      <c r="F134" s="61">
        <v>610</v>
      </c>
      <c r="G134" s="62">
        <v>8.6</v>
      </c>
      <c r="H134" s="107">
        <v>9.8000000000000007</v>
      </c>
      <c r="I134" s="54">
        <f t="shared" si="12"/>
        <v>1.4400000000000013E-2</v>
      </c>
      <c r="J134" s="54">
        <v>1.44E-2</v>
      </c>
      <c r="K134" s="59">
        <v>0.1</v>
      </c>
      <c r="L134" s="60">
        <v>1</v>
      </c>
      <c r="M134" s="59">
        <v>0.1</v>
      </c>
      <c r="N134" s="58">
        <v>1.44E-2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45351</v>
      </c>
      <c r="B135" s="64">
        <v>45362</v>
      </c>
      <c r="C135" s="57" t="s">
        <v>141</v>
      </c>
      <c r="D135" s="57" t="s">
        <v>40</v>
      </c>
      <c r="E135" s="57" t="s">
        <v>41</v>
      </c>
      <c r="F135" s="61">
        <v>155</v>
      </c>
      <c r="G135" s="62">
        <v>4</v>
      </c>
      <c r="H135" s="107">
        <v>3.5</v>
      </c>
      <c r="I135" s="54">
        <f t="shared" ref="I135:I140" si="13">(G135-H135)/(G135)*(-G135*100*P135)/100000</f>
        <v>-1.2500000000000001E-2</v>
      </c>
      <c r="J135" s="54">
        <v>-1.2500000000000001E-2</v>
      </c>
      <c r="K135" s="59">
        <v>0.1</v>
      </c>
      <c r="L135" s="60">
        <v>1</v>
      </c>
      <c r="M135" s="59">
        <v>0.1</v>
      </c>
      <c r="N135" s="58">
        <v>-1.2500000000000001E-2</v>
      </c>
      <c r="O135" s="83">
        <v>0.16</v>
      </c>
      <c r="P135" s="57">
        <v>25</v>
      </c>
    </row>
    <row r="136" spans="1:16" s="78" customFormat="1" ht="30.75" customHeight="1" x14ac:dyDescent="0.35">
      <c r="A136" s="77">
        <v>45358</v>
      </c>
      <c r="B136" s="77">
        <v>45365</v>
      </c>
      <c r="C136" s="78" t="s">
        <v>140</v>
      </c>
      <c r="D136" s="78" t="s">
        <v>40</v>
      </c>
      <c r="E136" s="78" t="s">
        <v>41</v>
      </c>
      <c r="F136" s="79">
        <v>100</v>
      </c>
      <c r="G136" s="62">
        <v>2.6</v>
      </c>
      <c r="H136" s="107">
        <v>2.95</v>
      </c>
      <c r="I136" s="80">
        <f t="shared" si="13"/>
        <v>1.4000000000000002E-2</v>
      </c>
      <c r="J136" s="80">
        <v>1.4E-2</v>
      </c>
      <c r="K136" s="81">
        <v>0.1</v>
      </c>
      <c r="L136" s="82">
        <v>1</v>
      </c>
      <c r="M136" s="81">
        <v>0.1</v>
      </c>
      <c r="N136" s="83">
        <v>1.4E-2</v>
      </c>
      <c r="O136" s="83">
        <v>0.16</v>
      </c>
      <c r="P136" s="78">
        <v>40</v>
      </c>
    </row>
    <row r="137" spans="1:16" s="57" customFormat="1" ht="30.75" customHeight="1" x14ac:dyDescent="0.35">
      <c r="A137" s="64">
        <v>45344</v>
      </c>
      <c r="B137" s="64">
        <v>45366</v>
      </c>
      <c r="C137" s="57" t="s">
        <v>138</v>
      </c>
      <c r="D137" s="57" t="s">
        <v>40</v>
      </c>
      <c r="E137" s="57" t="s">
        <v>41</v>
      </c>
      <c r="F137" s="61">
        <v>160</v>
      </c>
      <c r="G137" s="62">
        <v>4.5</v>
      </c>
      <c r="H137" s="107">
        <v>5</v>
      </c>
      <c r="I137" s="54">
        <f t="shared" si="13"/>
        <v>1.2500000000000001E-2</v>
      </c>
      <c r="J137" s="54">
        <v>1.2500000000000001E-2</v>
      </c>
      <c r="K137" s="59">
        <v>0.1</v>
      </c>
      <c r="L137" s="60">
        <v>1</v>
      </c>
      <c r="M137" s="59">
        <v>0.1</v>
      </c>
      <c r="N137" s="58">
        <v>1.2500000000000001E-2</v>
      </c>
      <c r="O137" s="83">
        <v>0.16</v>
      </c>
      <c r="P137" s="57">
        <v>25</v>
      </c>
    </row>
    <row r="138" spans="1:16" s="57" customFormat="1" ht="30.75" customHeight="1" x14ac:dyDescent="0.35">
      <c r="A138" s="64">
        <v>45355</v>
      </c>
      <c r="B138" s="64">
        <v>45383</v>
      </c>
      <c r="C138" s="57" t="s">
        <v>139</v>
      </c>
      <c r="D138" s="57" t="s">
        <v>59</v>
      </c>
      <c r="E138" s="57" t="s">
        <v>41</v>
      </c>
      <c r="F138" s="61">
        <v>90</v>
      </c>
      <c r="G138" s="62">
        <v>2.6</v>
      </c>
      <c r="H138" s="107">
        <v>2.65</v>
      </c>
      <c r="I138" s="54">
        <f t="shared" si="13"/>
        <v>1.9999999999999931E-3</v>
      </c>
      <c r="J138" s="54">
        <v>2E-3</v>
      </c>
      <c r="K138" s="59">
        <v>0.1</v>
      </c>
      <c r="L138" s="60">
        <v>1</v>
      </c>
      <c r="M138" s="59">
        <v>0.1</v>
      </c>
      <c r="N138" s="58">
        <v>2E-3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45376</v>
      </c>
      <c r="B139" s="64">
        <v>45383</v>
      </c>
      <c r="C139" s="57" t="s">
        <v>149</v>
      </c>
      <c r="D139" s="57" t="s">
        <v>90</v>
      </c>
      <c r="E139" s="57" t="s">
        <v>41</v>
      </c>
      <c r="F139" s="61">
        <v>48</v>
      </c>
      <c r="G139" s="62">
        <v>2.5</v>
      </c>
      <c r="H139" s="107">
        <v>2.06</v>
      </c>
      <c r="I139" s="54">
        <f t="shared" si="13"/>
        <v>-1.7600000000000001E-2</v>
      </c>
      <c r="J139" s="54">
        <v>-1.7600000000000001E-2</v>
      </c>
      <c r="K139" s="59">
        <v>0.1</v>
      </c>
      <c r="L139" s="60">
        <v>1</v>
      </c>
      <c r="M139" s="59">
        <v>0.1</v>
      </c>
      <c r="N139" s="58">
        <v>-1.7600000000000001E-2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45377</v>
      </c>
      <c r="B140" s="64">
        <v>45398</v>
      </c>
      <c r="C140" s="57" t="s">
        <v>148</v>
      </c>
      <c r="D140" s="57" t="s">
        <v>40</v>
      </c>
      <c r="E140" s="57" t="s">
        <v>41</v>
      </c>
      <c r="F140" s="61">
        <v>150</v>
      </c>
      <c r="G140" s="62">
        <v>9.1999999999999993</v>
      </c>
      <c r="H140" s="107">
        <v>8.9</v>
      </c>
      <c r="I140" s="54">
        <f t="shared" si="13"/>
        <v>-3.5999999999999869E-3</v>
      </c>
      <c r="J140" s="54">
        <v>-3.5999999999999999E-3</v>
      </c>
      <c r="K140" s="59">
        <v>0.1</v>
      </c>
      <c r="L140" s="60">
        <v>1</v>
      </c>
      <c r="M140" s="59">
        <v>0.1</v>
      </c>
      <c r="N140" s="58">
        <v>-3.5999999999999999E-3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45366</v>
      </c>
      <c r="B141" s="64">
        <v>45401</v>
      </c>
      <c r="C141" s="57" t="s">
        <v>142</v>
      </c>
      <c r="D141" s="57" t="s">
        <v>90</v>
      </c>
      <c r="E141" s="57" t="s">
        <v>41</v>
      </c>
      <c r="F141" s="61">
        <v>40</v>
      </c>
      <c r="G141" s="62">
        <v>2.6</v>
      </c>
      <c r="H141" s="107">
        <v>3</v>
      </c>
      <c r="I141" s="54">
        <f t="shared" ref="I141:I146" si="14">(G141-H141)/(G141)*(-G141*100*P141)/100000</f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45376</v>
      </c>
      <c r="B142" s="64">
        <v>45401</v>
      </c>
      <c r="C142" s="57" t="s">
        <v>144</v>
      </c>
      <c r="D142" s="57" t="s">
        <v>147</v>
      </c>
      <c r="E142" s="57" t="s">
        <v>41</v>
      </c>
      <c r="F142" s="61">
        <v>59</v>
      </c>
      <c r="G142" s="62">
        <v>2.6</v>
      </c>
      <c r="H142" s="107">
        <v>3</v>
      </c>
      <c r="I142" s="54">
        <f t="shared" si="14"/>
        <v>1.5999999999999997E-2</v>
      </c>
      <c r="J142" s="54">
        <v>1.6E-2</v>
      </c>
      <c r="K142" s="59">
        <v>0.1</v>
      </c>
      <c r="L142" s="60">
        <v>1</v>
      </c>
      <c r="M142" s="59">
        <v>0.1</v>
      </c>
      <c r="N142" s="58">
        <v>1.6E-2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45366</v>
      </c>
      <c r="B143" s="64">
        <v>45401</v>
      </c>
      <c r="C143" s="57" t="s">
        <v>143</v>
      </c>
      <c r="D143" s="57" t="s">
        <v>147</v>
      </c>
      <c r="E143" s="57" t="s">
        <v>41</v>
      </c>
      <c r="F143" s="61">
        <v>105</v>
      </c>
      <c r="G143" s="62">
        <v>4.45</v>
      </c>
      <c r="H143" s="107">
        <v>5</v>
      </c>
      <c r="I143" s="54">
        <f t="shared" si="14"/>
        <v>1.3749999999999995E-2</v>
      </c>
      <c r="J143" s="54">
        <v>1.38E-2</v>
      </c>
      <c r="K143" s="59">
        <v>0.1</v>
      </c>
      <c r="L143" s="60">
        <v>1</v>
      </c>
      <c r="M143" s="59">
        <v>0.1</v>
      </c>
      <c r="N143" s="58">
        <v>1.38E-2</v>
      </c>
      <c r="O143" s="83">
        <v>0.16</v>
      </c>
      <c r="P143" s="57">
        <v>25</v>
      </c>
    </row>
    <row r="144" spans="1:16" s="57" customFormat="1" ht="30.75" customHeight="1" x14ac:dyDescent="0.35">
      <c r="A144" s="64">
        <v>45378</v>
      </c>
      <c r="B144" s="64">
        <v>45401</v>
      </c>
      <c r="C144" s="57" t="s">
        <v>146</v>
      </c>
      <c r="D144" s="57" t="s">
        <v>60</v>
      </c>
      <c r="E144" s="57" t="s">
        <v>41</v>
      </c>
      <c r="F144" s="61">
        <v>197</v>
      </c>
      <c r="G144" s="62">
        <v>2.6</v>
      </c>
      <c r="H144" s="107">
        <v>3</v>
      </c>
      <c r="I144" s="54">
        <f t="shared" si="14"/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45377</v>
      </c>
      <c r="B145" s="64">
        <v>45401</v>
      </c>
      <c r="C145" s="57" t="s">
        <v>145</v>
      </c>
      <c r="D145" s="57" t="s">
        <v>60</v>
      </c>
      <c r="E145" s="57" t="s">
        <v>41</v>
      </c>
      <c r="F145" s="61">
        <v>42</v>
      </c>
      <c r="G145" s="62">
        <v>2.6</v>
      </c>
      <c r="H145" s="107">
        <v>3</v>
      </c>
      <c r="I145" s="54">
        <f t="shared" si="14"/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45386</v>
      </c>
      <c r="B146" s="64">
        <v>45404</v>
      </c>
      <c r="C146" s="57" t="s">
        <v>153</v>
      </c>
      <c r="D146" s="57" t="s">
        <v>40</v>
      </c>
      <c r="E146" s="57" t="s">
        <v>41</v>
      </c>
      <c r="F146" s="61">
        <v>750</v>
      </c>
      <c r="G146" s="62">
        <v>8.8000000000000007</v>
      </c>
      <c r="H146" s="107">
        <v>7.4</v>
      </c>
      <c r="I146" s="54">
        <f t="shared" si="14"/>
        <v>-1.6800000000000006E-2</v>
      </c>
      <c r="J146" s="54">
        <v>-1.6799999999999999E-2</v>
      </c>
      <c r="K146" s="59">
        <v>0.1</v>
      </c>
      <c r="L146" s="60">
        <v>1</v>
      </c>
      <c r="M146" s="59">
        <v>0.1</v>
      </c>
      <c r="N146" s="58">
        <v>-1.6799999999999999E-2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45393</v>
      </c>
      <c r="B147" s="64">
        <v>45411</v>
      </c>
      <c r="C147" s="57" t="s">
        <v>152</v>
      </c>
      <c r="D147" s="57" t="s">
        <v>90</v>
      </c>
      <c r="E147" s="57" t="s">
        <v>41</v>
      </c>
      <c r="F147" s="61">
        <v>45</v>
      </c>
      <c r="G147" s="62">
        <v>2.5</v>
      </c>
      <c r="H147" s="107">
        <v>2.95</v>
      </c>
      <c r="I147" s="54">
        <f t="shared" ref="I147:I152" si="15">(G147-H147)/(G147)*(-G147*100*P147)/100000</f>
        <v>1.8000000000000006E-2</v>
      </c>
      <c r="J147" s="54">
        <v>1.7999999999999999E-2</v>
      </c>
      <c r="K147" s="59">
        <v>0.1</v>
      </c>
      <c r="L147" s="60">
        <v>1</v>
      </c>
      <c r="M147" s="59">
        <v>0.1</v>
      </c>
      <c r="N147" s="58">
        <v>1.7999999999999999E-2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4.0999999999999996</v>
      </c>
      <c r="B148" s="64">
        <v>45418</v>
      </c>
      <c r="C148" s="57" t="s">
        <v>151</v>
      </c>
      <c r="D148" s="57" t="s">
        <v>59</v>
      </c>
      <c r="E148" s="57" t="s">
        <v>41</v>
      </c>
      <c r="F148" s="61">
        <v>85</v>
      </c>
      <c r="G148" s="62">
        <v>2.6</v>
      </c>
      <c r="H148" s="107">
        <v>2.95</v>
      </c>
      <c r="I148" s="54">
        <f t="shared" si="15"/>
        <v>1.4000000000000002E-2</v>
      </c>
      <c r="J148" s="54">
        <v>1.4E-2</v>
      </c>
      <c r="K148" s="59">
        <v>0.1</v>
      </c>
      <c r="L148" s="60">
        <v>1</v>
      </c>
      <c r="M148" s="59">
        <v>0.1</v>
      </c>
      <c r="N148" s="58">
        <v>1.4E-2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45386</v>
      </c>
      <c r="B149" s="64">
        <v>45418</v>
      </c>
      <c r="C149" s="57" t="s">
        <v>150</v>
      </c>
      <c r="D149" s="57" t="s">
        <v>40</v>
      </c>
      <c r="E149" s="57" t="s">
        <v>41</v>
      </c>
      <c r="F149" s="61">
        <v>720</v>
      </c>
      <c r="G149" s="62">
        <v>8.8000000000000007</v>
      </c>
      <c r="H149" s="107">
        <v>9.9499999999999993</v>
      </c>
      <c r="I149" s="54">
        <f t="shared" si="15"/>
        <v>1.3799999999999984E-2</v>
      </c>
      <c r="J149" s="54">
        <v>1.2800000000000001E-2</v>
      </c>
      <c r="K149" s="59">
        <v>0.1</v>
      </c>
      <c r="L149" s="60">
        <v>1</v>
      </c>
      <c r="M149" s="59">
        <v>0.1</v>
      </c>
      <c r="N149" s="58">
        <v>1.38E-2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45405</v>
      </c>
      <c r="B150" s="64">
        <v>45419</v>
      </c>
      <c r="C150" s="57" t="s">
        <v>155</v>
      </c>
      <c r="D150" s="57" t="s">
        <v>40</v>
      </c>
      <c r="E150" s="57" t="s">
        <v>41</v>
      </c>
      <c r="F150" s="61">
        <v>960</v>
      </c>
      <c r="G150" s="62">
        <v>8.8000000000000007</v>
      </c>
      <c r="H150" s="107">
        <v>8.3000000000000007</v>
      </c>
      <c r="I150" s="54">
        <f t="shared" si="15"/>
        <v>-6.000000000000001E-3</v>
      </c>
      <c r="J150" s="54">
        <v>-6.0000000000000001E-3</v>
      </c>
      <c r="K150" s="59">
        <v>0.1</v>
      </c>
      <c r="L150" s="60">
        <v>1</v>
      </c>
      <c r="M150" s="59">
        <v>0.1</v>
      </c>
      <c r="N150" s="58">
        <v>6.0000000000000001E-3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45407</v>
      </c>
      <c r="B151" s="64">
        <v>45419</v>
      </c>
      <c r="C151" s="57" t="s">
        <v>154</v>
      </c>
      <c r="D151" s="57" t="s">
        <v>40</v>
      </c>
      <c r="E151" s="57" t="s">
        <v>41</v>
      </c>
      <c r="F151" s="61">
        <v>370</v>
      </c>
      <c r="G151" s="62">
        <v>8.8000000000000007</v>
      </c>
      <c r="H151" s="107">
        <v>9.9499999999999993</v>
      </c>
      <c r="I151" s="54">
        <f t="shared" si="15"/>
        <v>1.3799999999999984E-2</v>
      </c>
      <c r="J151" s="54">
        <v>1.38E-2</v>
      </c>
      <c r="K151" s="59">
        <v>0.1</v>
      </c>
      <c r="L151" s="60">
        <v>1</v>
      </c>
      <c r="M151" s="59">
        <v>0.1</v>
      </c>
      <c r="N151" s="58">
        <v>1.38E-2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45408</v>
      </c>
      <c r="B152" s="64">
        <v>45419</v>
      </c>
      <c r="C152" s="57" t="s">
        <v>156</v>
      </c>
      <c r="D152" s="57" t="s">
        <v>40</v>
      </c>
      <c r="E152" s="57" t="s">
        <v>41</v>
      </c>
      <c r="F152" s="61">
        <v>185</v>
      </c>
      <c r="G152" s="62">
        <v>9</v>
      </c>
      <c r="H152" s="107">
        <v>8.6</v>
      </c>
      <c r="I152" s="54">
        <f t="shared" si="15"/>
        <v>-4.8000000000000039E-3</v>
      </c>
      <c r="J152" s="54">
        <v>-4.7999999999999996E-3</v>
      </c>
      <c r="K152" s="59">
        <v>0.1</v>
      </c>
      <c r="L152" s="60">
        <v>1</v>
      </c>
      <c r="M152" s="59">
        <v>0.1</v>
      </c>
      <c r="N152" s="58">
        <v>-4.7999999999999996E-3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45407</v>
      </c>
      <c r="B153" s="64">
        <v>45426</v>
      </c>
      <c r="C153" s="57" t="s">
        <v>159</v>
      </c>
      <c r="D153" s="57" t="s">
        <v>40</v>
      </c>
      <c r="E153" s="57" t="s">
        <v>41</v>
      </c>
      <c r="F153" s="61">
        <v>980</v>
      </c>
      <c r="G153" s="62">
        <v>8.8000000000000007</v>
      </c>
      <c r="H153" s="107">
        <v>9.85</v>
      </c>
      <c r="I153" s="54">
        <f t="shared" ref="I153:I158" si="16">(G153-H153)/(G153)*(-G153*100*P153)/100000</f>
        <v>1.2599999999999988E-2</v>
      </c>
      <c r="J153" s="54">
        <v>1.26E-2</v>
      </c>
      <c r="K153" s="59">
        <v>0.1</v>
      </c>
      <c r="L153" s="60">
        <v>1</v>
      </c>
      <c r="M153" s="59">
        <v>0.1</v>
      </c>
      <c r="N153" s="58">
        <v>1.26E-2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45429</v>
      </c>
      <c r="C154" s="57" t="s">
        <v>161</v>
      </c>
      <c r="D154" s="57" t="s">
        <v>40</v>
      </c>
      <c r="E154" s="57" t="s">
        <v>41</v>
      </c>
      <c r="F154" s="61">
        <v>430</v>
      </c>
      <c r="G154" s="62">
        <v>8.6</v>
      </c>
      <c r="H154" s="107">
        <v>10</v>
      </c>
      <c r="I154" s="54">
        <f t="shared" si="16"/>
        <v>1.6800000000000006E-2</v>
      </c>
      <c r="J154" s="54">
        <v>1.6799999999999999E-2</v>
      </c>
      <c r="K154" s="59">
        <v>0.1</v>
      </c>
      <c r="L154" s="60">
        <v>1</v>
      </c>
      <c r="M154" s="59">
        <v>0.1</v>
      </c>
      <c r="N154" s="58">
        <v>1.6799999999999999E-2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45412</v>
      </c>
      <c r="B155" s="64">
        <v>45429</v>
      </c>
      <c r="C155" s="57" t="s">
        <v>157</v>
      </c>
      <c r="D155" s="57" t="s">
        <v>60</v>
      </c>
      <c r="E155" s="57" t="s">
        <v>41</v>
      </c>
      <c r="F155" s="61">
        <v>185</v>
      </c>
      <c r="G155" s="62">
        <v>4.55</v>
      </c>
      <c r="H155" s="107">
        <v>5</v>
      </c>
      <c r="I155" s="54">
        <f t="shared" si="16"/>
        <v>1.1250000000000005E-2</v>
      </c>
      <c r="J155" s="54">
        <v>1.1299999999999999E-2</v>
      </c>
      <c r="K155" s="59">
        <v>0.1</v>
      </c>
      <c r="L155" s="60">
        <v>1</v>
      </c>
      <c r="M155" s="59">
        <v>0.1</v>
      </c>
      <c r="N155" s="58">
        <v>1.1299999999999999E-2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45419</v>
      </c>
      <c r="B156" s="64">
        <v>45429</v>
      </c>
      <c r="C156" s="57" t="s">
        <v>162</v>
      </c>
      <c r="D156" s="57" t="s">
        <v>59</v>
      </c>
      <c r="E156" s="57" t="s">
        <v>41</v>
      </c>
      <c r="F156" s="61">
        <v>94</v>
      </c>
      <c r="G156" s="62">
        <v>2.5499999999999998</v>
      </c>
      <c r="H156" s="107">
        <v>2.8</v>
      </c>
      <c r="I156" s="54">
        <f t="shared" si="16"/>
        <v>0.01</v>
      </c>
      <c r="J156" s="54">
        <v>0.01</v>
      </c>
      <c r="K156" s="59">
        <v>0.1</v>
      </c>
      <c r="L156" s="60">
        <v>1</v>
      </c>
      <c r="M156" s="59">
        <v>0.1</v>
      </c>
      <c r="N156" s="58">
        <v>0.01</v>
      </c>
      <c r="O156" s="83">
        <v>0.16</v>
      </c>
      <c r="P156" s="57">
        <v>40</v>
      </c>
    </row>
    <row r="157" spans="1:16" s="57" customFormat="1" ht="30.75" customHeight="1" x14ac:dyDescent="0.35">
      <c r="A157" s="64">
        <v>45412</v>
      </c>
      <c r="B157" s="64">
        <v>45432</v>
      </c>
      <c r="C157" s="57" t="s">
        <v>160</v>
      </c>
      <c r="D157" s="57" t="s">
        <v>60</v>
      </c>
      <c r="E157" s="57" t="s">
        <v>41</v>
      </c>
      <c r="F157" s="61">
        <v>23</v>
      </c>
      <c r="G157" s="62">
        <v>1.8</v>
      </c>
      <c r="H157" s="107">
        <v>1.98</v>
      </c>
      <c r="I157" s="54">
        <f t="shared" si="16"/>
        <v>8.9999999999999959E-3</v>
      </c>
      <c r="J157" s="54">
        <v>8.9999999999999993E-3</v>
      </c>
      <c r="K157" s="59">
        <v>0.1</v>
      </c>
      <c r="L157" s="60">
        <v>1</v>
      </c>
      <c r="M157" s="59">
        <v>0.1</v>
      </c>
      <c r="N157" s="58">
        <v>8.9999999999999993E-3</v>
      </c>
      <c r="O157" s="83">
        <v>0.16</v>
      </c>
      <c r="P157" s="57">
        <v>50</v>
      </c>
    </row>
    <row r="158" spans="1:16" s="57" customFormat="1" ht="30.75" customHeight="1" x14ac:dyDescent="0.35">
      <c r="A158" s="64">
        <v>45418</v>
      </c>
      <c r="B158" s="64">
        <v>45440</v>
      </c>
      <c r="C158" s="57" t="s">
        <v>158</v>
      </c>
      <c r="D158" s="57" t="s">
        <v>40</v>
      </c>
      <c r="E158" s="57" t="s">
        <v>41</v>
      </c>
      <c r="F158" s="61">
        <v>200</v>
      </c>
      <c r="G158" s="62">
        <v>9</v>
      </c>
      <c r="H158" s="107">
        <v>9.9</v>
      </c>
      <c r="I158" s="54">
        <f t="shared" si="16"/>
        <v>1.0800000000000004E-2</v>
      </c>
      <c r="J158" s="54">
        <f>I158+I159</f>
        <v>4.5500000000000037E-3</v>
      </c>
      <c r="K158" s="59">
        <v>0.1</v>
      </c>
      <c r="L158" s="60">
        <v>1</v>
      </c>
      <c r="M158" s="59">
        <v>0.1</v>
      </c>
      <c r="N158" s="58">
        <v>1.0800000000000001E-2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45446</v>
      </c>
      <c r="B159" s="64">
        <v>45454</v>
      </c>
      <c r="C159" s="57" t="s">
        <v>163</v>
      </c>
      <c r="D159" s="57" t="s">
        <v>60</v>
      </c>
      <c r="E159" s="57" t="s">
        <v>41</v>
      </c>
      <c r="F159" s="61">
        <v>212.5</v>
      </c>
      <c r="G159" s="62">
        <v>4.2</v>
      </c>
      <c r="H159" s="107">
        <v>3.95</v>
      </c>
      <c r="I159" s="54">
        <f t="shared" ref="I159:I164" si="17">(G159-H159)/(G159)*(-G159*100*P159)/100000</f>
        <v>-6.2500000000000003E-3</v>
      </c>
      <c r="J159" s="54">
        <v>-6.3E-3</v>
      </c>
      <c r="K159" s="59">
        <v>0.1</v>
      </c>
      <c r="L159" s="60">
        <v>1</v>
      </c>
      <c r="M159" s="59">
        <v>0.1</v>
      </c>
      <c r="N159" s="58">
        <v>-6.3E-3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45448</v>
      </c>
      <c r="B160" s="64">
        <v>45464</v>
      </c>
      <c r="C160" s="57" t="s">
        <v>164</v>
      </c>
      <c r="D160" s="57" t="s">
        <v>40</v>
      </c>
      <c r="E160" s="57" t="s">
        <v>41</v>
      </c>
      <c r="F160" s="61">
        <v>170</v>
      </c>
      <c r="G160" s="62">
        <v>9.3000000000000007</v>
      </c>
      <c r="H160" s="107">
        <v>10</v>
      </c>
      <c r="I160" s="54">
        <f t="shared" si="17"/>
        <v>8.3999999999999925E-3</v>
      </c>
      <c r="J160" s="54">
        <v>8.3999999999999995E-3</v>
      </c>
      <c r="K160" s="59">
        <v>0.1</v>
      </c>
      <c r="L160" s="60">
        <v>1</v>
      </c>
      <c r="M160" s="59">
        <v>0.1</v>
      </c>
      <c r="N160" s="58">
        <v>8.3999999999999995E-3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45446</v>
      </c>
      <c r="B161" s="64">
        <v>45464</v>
      </c>
      <c r="C161" s="57" t="s">
        <v>165</v>
      </c>
      <c r="D161" s="57" t="s">
        <v>60</v>
      </c>
      <c r="E161" s="57" t="s">
        <v>41</v>
      </c>
      <c r="F161" s="61">
        <v>25</v>
      </c>
      <c r="G161" s="62">
        <v>1.85</v>
      </c>
      <c r="H161" s="107">
        <v>2</v>
      </c>
      <c r="I161" s="54">
        <f t="shared" si="17"/>
        <v>7.4999999999999954E-3</v>
      </c>
      <c r="J161" s="54">
        <v>7.4999999999999997E-3</v>
      </c>
      <c r="K161" s="59">
        <v>0.1</v>
      </c>
      <c r="L161" s="60">
        <v>1</v>
      </c>
      <c r="M161" s="59">
        <v>0.1</v>
      </c>
      <c r="N161" s="58">
        <v>7.4999999999999997E-3</v>
      </c>
      <c r="O161" s="83">
        <v>0.16</v>
      </c>
      <c r="P161" s="57">
        <v>50</v>
      </c>
    </row>
    <row r="162" spans="1:16" s="57" customFormat="1" ht="30.75" customHeight="1" x14ac:dyDescent="0.35">
      <c r="A162" s="64">
        <v>45453</v>
      </c>
      <c r="B162" s="64">
        <v>45585</v>
      </c>
      <c r="C162" s="57" t="s">
        <v>166</v>
      </c>
      <c r="D162" s="57" t="s">
        <v>60</v>
      </c>
      <c r="E162" s="57" t="s">
        <v>41</v>
      </c>
      <c r="F162" s="61">
        <v>205</v>
      </c>
      <c r="G162" s="62">
        <v>4.3499999999999996</v>
      </c>
      <c r="H162" s="107">
        <v>4.88</v>
      </c>
      <c r="I162" s="54">
        <f t="shared" si="17"/>
        <v>1.3250000000000005E-2</v>
      </c>
      <c r="J162" s="54">
        <v>1.3299999999999999E-2</v>
      </c>
      <c r="K162" s="59">
        <v>0.1</v>
      </c>
      <c r="L162" s="60">
        <v>1</v>
      </c>
      <c r="M162" s="59">
        <v>0.1</v>
      </c>
      <c r="N162" s="58">
        <v>1.3299999999999999E-2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45484</v>
      </c>
      <c r="B163" s="64">
        <v>45497</v>
      </c>
      <c r="C163" s="57" t="s">
        <v>174</v>
      </c>
      <c r="D163" s="57" t="s">
        <v>40</v>
      </c>
      <c r="E163" s="57" t="s">
        <v>41</v>
      </c>
      <c r="F163" s="61">
        <v>310</v>
      </c>
      <c r="G163" s="62">
        <v>8.8000000000000007</v>
      </c>
      <c r="H163" s="107">
        <v>9.85</v>
      </c>
      <c r="I163" s="54">
        <f t="shared" si="17"/>
        <v>1.2599999999999988E-2</v>
      </c>
      <c r="J163" s="54">
        <v>1.26E-2</v>
      </c>
      <c r="K163" s="59">
        <v>0.1</v>
      </c>
      <c r="L163" s="60">
        <v>1</v>
      </c>
      <c r="M163" s="59">
        <v>0.1</v>
      </c>
      <c r="N163" s="58">
        <v>1.26E-2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45484</v>
      </c>
      <c r="B164" s="64">
        <v>45497</v>
      </c>
      <c r="C164" s="57" t="s">
        <v>169</v>
      </c>
      <c r="D164" s="57" t="s">
        <v>40</v>
      </c>
      <c r="E164" s="57" t="s">
        <v>41</v>
      </c>
      <c r="F164" s="61">
        <v>155</v>
      </c>
      <c r="G164" s="62">
        <v>4.4000000000000004</v>
      </c>
      <c r="H164" s="107">
        <v>4.9800000000000004</v>
      </c>
      <c r="I164" s="54">
        <f t="shared" si="17"/>
        <v>1.4500000000000004E-2</v>
      </c>
      <c r="J164" s="54">
        <v>1.4500000000000001E-2</v>
      </c>
      <c r="K164" s="59">
        <v>0.1</v>
      </c>
      <c r="L164" s="60">
        <v>1</v>
      </c>
      <c r="M164" s="59">
        <v>0.1</v>
      </c>
      <c r="N164" s="58">
        <v>1.4500000000000001E-2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45484</v>
      </c>
      <c r="B165" s="64">
        <v>45498</v>
      </c>
      <c r="C165" s="57" t="s">
        <v>168</v>
      </c>
      <c r="D165" s="57" t="s">
        <v>167</v>
      </c>
      <c r="E165" s="57" t="s">
        <v>41</v>
      </c>
      <c r="F165" s="61">
        <v>95</v>
      </c>
      <c r="G165" s="62">
        <v>4.2</v>
      </c>
      <c r="H165" s="107">
        <v>4.9800000000000004</v>
      </c>
      <c r="I165" s="54">
        <f t="shared" ref="I165:I171" si="18">(G165-H165)/(G165)*(-G165*100*P165)/100000</f>
        <v>1.9500000000000007E-2</v>
      </c>
      <c r="J165" s="54">
        <v>1.95E-2</v>
      </c>
      <c r="K165" s="59">
        <v>0.1</v>
      </c>
      <c r="L165" s="60">
        <v>1</v>
      </c>
      <c r="M165" s="59">
        <v>0.1</v>
      </c>
      <c r="N165" s="58">
        <v>1.95E-2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45491</v>
      </c>
      <c r="B166" s="64">
        <v>45498</v>
      </c>
      <c r="C166" s="57" t="s">
        <v>172</v>
      </c>
      <c r="D166" s="57" t="s">
        <v>40</v>
      </c>
      <c r="E166" s="57" t="s">
        <v>41</v>
      </c>
      <c r="F166" s="61">
        <v>195</v>
      </c>
      <c r="G166" s="62">
        <v>4.4000000000000004</v>
      </c>
      <c r="H166" s="107">
        <v>4.95</v>
      </c>
      <c r="I166" s="54">
        <f t="shared" si="18"/>
        <v>1.3749999999999995E-2</v>
      </c>
      <c r="J166" s="54">
        <v>1.38E-2</v>
      </c>
      <c r="K166" s="59">
        <v>0.1</v>
      </c>
      <c r="L166" s="60">
        <v>1</v>
      </c>
      <c r="M166" s="59">
        <v>0.1</v>
      </c>
      <c r="N166" s="58">
        <v>1.38E-2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45495</v>
      </c>
      <c r="B167" s="64">
        <v>45503</v>
      </c>
      <c r="C167" s="57" t="s">
        <v>175</v>
      </c>
      <c r="D167" s="57" t="s">
        <v>60</v>
      </c>
      <c r="E167" s="57" t="s">
        <v>41</v>
      </c>
      <c r="F167" s="61">
        <v>25</v>
      </c>
      <c r="G167" s="62">
        <v>1.8</v>
      </c>
      <c r="H167" s="107">
        <v>1.68</v>
      </c>
      <c r="I167" s="54">
        <f t="shared" si="18"/>
        <v>-6.600000000000006E-3</v>
      </c>
      <c r="J167" s="54">
        <v>-6.6E-3</v>
      </c>
      <c r="K167" s="59">
        <v>0.1</v>
      </c>
      <c r="L167" s="60">
        <v>1</v>
      </c>
      <c r="M167" s="59">
        <v>0.1</v>
      </c>
      <c r="N167" s="58">
        <v>-6.6E-3</v>
      </c>
      <c r="O167" s="83">
        <v>0.16</v>
      </c>
      <c r="P167" s="57">
        <v>55</v>
      </c>
    </row>
    <row r="168" spans="1:16" s="57" customFormat="1" ht="30.75" customHeight="1" x14ac:dyDescent="0.35">
      <c r="A168" s="64">
        <v>45499</v>
      </c>
      <c r="B168" s="64">
        <v>45504</v>
      </c>
      <c r="C168" s="57" t="s">
        <v>178</v>
      </c>
      <c r="D168" s="57" t="s">
        <v>40</v>
      </c>
      <c r="E168" s="57" t="s">
        <v>41</v>
      </c>
      <c r="F168" s="61">
        <v>137</v>
      </c>
      <c r="G168" s="62">
        <v>2.5</v>
      </c>
      <c r="H168" s="107">
        <v>2.98</v>
      </c>
      <c r="I168" s="54">
        <f t="shared" si="18"/>
        <v>1.9199999999999998E-2</v>
      </c>
      <c r="J168" s="54">
        <v>1.9199999999999998E-2</v>
      </c>
      <c r="K168" s="59">
        <v>0.1</v>
      </c>
      <c r="L168" s="60">
        <v>1</v>
      </c>
      <c r="M168" s="59">
        <v>0.1</v>
      </c>
      <c r="N168" s="58">
        <v>1.9199999999999998E-2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45503</v>
      </c>
      <c r="B169" s="64">
        <v>45494</v>
      </c>
      <c r="C169" s="57" t="s">
        <v>181</v>
      </c>
      <c r="D169" s="57" t="s">
        <v>40</v>
      </c>
      <c r="E169" s="57" t="s">
        <v>41</v>
      </c>
      <c r="F169" s="61">
        <v>90</v>
      </c>
      <c r="G169" s="62">
        <v>4.5</v>
      </c>
      <c r="H169" s="107">
        <v>4.95</v>
      </c>
      <c r="I169" s="54">
        <f t="shared" si="18"/>
        <v>1.1250000000000005E-2</v>
      </c>
      <c r="J169" s="54">
        <v>1.1299999999999999E-2</v>
      </c>
      <c r="K169" s="59">
        <v>0.1</v>
      </c>
      <c r="L169" s="60">
        <v>1</v>
      </c>
      <c r="M169" s="59">
        <v>0.1</v>
      </c>
      <c r="N169" s="58">
        <v>1.1299999999999999E-2</v>
      </c>
      <c r="O169" s="83">
        <v>0.16</v>
      </c>
      <c r="P169" s="57">
        <v>25</v>
      </c>
    </row>
    <row r="170" spans="1:16" s="78" customFormat="1" ht="30.75" customHeight="1" x14ac:dyDescent="0.35">
      <c r="A170" s="77">
        <v>45491</v>
      </c>
      <c r="B170" s="77">
        <v>45506</v>
      </c>
      <c r="C170" s="78" t="s">
        <v>171</v>
      </c>
      <c r="D170" s="78" t="s">
        <v>40</v>
      </c>
      <c r="E170" s="78" t="s">
        <v>41</v>
      </c>
      <c r="F170" s="79">
        <v>115</v>
      </c>
      <c r="G170" s="62">
        <v>4.4000000000000004</v>
      </c>
      <c r="H170" s="107">
        <v>3.5</v>
      </c>
      <c r="I170" s="80">
        <f t="shared" si="18"/>
        <v>-2.250000000000001E-2</v>
      </c>
      <c r="J170" s="80">
        <v>-2.2499999999999999E-2</v>
      </c>
      <c r="K170" s="81">
        <v>0.1</v>
      </c>
      <c r="L170" s="82">
        <v>1</v>
      </c>
      <c r="M170" s="81">
        <v>0.1</v>
      </c>
      <c r="N170" s="83">
        <v>-2.2499999999999999E-2</v>
      </c>
      <c r="O170" s="83">
        <v>0.16</v>
      </c>
      <c r="P170" s="78">
        <v>25</v>
      </c>
    </row>
    <row r="171" spans="1:16" s="78" customFormat="1" ht="30.75" customHeight="1" x14ac:dyDescent="0.35">
      <c r="A171" s="77">
        <v>45505</v>
      </c>
      <c r="B171" s="77">
        <v>45506</v>
      </c>
      <c r="C171" s="78" t="s">
        <v>182</v>
      </c>
      <c r="D171" s="78" t="s">
        <v>40</v>
      </c>
      <c r="E171" s="78" t="s">
        <v>41</v>
      </c>
      <c r="F171" s="79">
        <v>212</v>
      </c>
      <c r="G171" s="62">
        <v>9</v>
      </c>
      <c r="H171" s="107">
        <v>7</v>
      </c>
      <c r="I171" s="80">
        <f t="shared" si="18"/>
        <v>-2.4E-2</v>
      </c>
      <c r="J171" s="80">
        <v>-2.4E-2</v>
      </c>
      <c r="K171" s="81">
        <v>0.1</v>
      </c>
      <c r="L171" s="82">
        <v>1</v>
      </c>
      <c r="M171" s="81">
        <v>0.1</v>
      </c>
      <c r="N171" s="83">
        <v>-2.4E-2</v>
      </c>
      <c r="O171" s="83">
        <v>0.16</v>
      </c>
      <c r="P171" s="78">
        <v>12</v>
      </c>
    </row>
    <row r="172" spans="1:16" s="57" customFormat="1" ht="30.75" customHeight="1" x14ac:dyDescent="0.35">
      <c r="A172" s="64">
        <v>45485</v>
      </c>
      <c r="B172" s="64">
        <v>45509</v>
      </c>
      <c r="C172" s="57" t="s">
        <v>173</v>
      </c>
      <c r="D172" s="57" t="s">
        <v>40</v>
      </c>
      <c r="E172" s="57" t="s">
        <v>41</v>
      </c>
      <c r="F172" s="61">
        <v>415</v>
      </c>
      <c r="G172" s="62">
        <v>8.6999999999999993</v>
      </c>
      <c r="H172" s="107">
        <v>7.25</v>
      </c>
      <c r="I172" s="54">
        <f t="shared" ref="I172:I177" si="19">(G172-H172)/(G172)*(-G172*100*P172)/100000</f>
        <v>-1.7399999999999992E-2</v>
      </c>
      <c r="J172" s="54">
        <v>-1.7399999999999999E-2</v>
      </c>
      <c r="K172" s="59">
        <v>0.1</v>
      </c>
      <c r="L172" s="60">
        <v>1</v>
      </c>
      <c r="M172" s="59">
        <v>0.1</v>
      </c>
      <c r="N172" s="58">
        <v>-1.7399999999999999E-2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45503</v>
      </c>
      <c r="B173" s="64">
        <v>45509</v>
      </c>
      <c r="C173" s="57" t="s">
        <v>183</v>
      </c>
      <c r="D173" s="57" t="s">
        <v>40</v>
      </c>
      <c r="E173" s="57" t="s">
        <v>41</v>
      </c>
      <c r="F173" s="61">
        <v>160</v>
      </c>
      <c r="G173" s="62">
        <v>9</v>
      </c>
      <c r="H173" s="107">
        <v>7.25</v>
      </c>
      <c r="I173" s="54">
        <f t="shared" si="19"/>
        <v>-2.1000000000000001E-2</v>
      </c>
      <c r="J173" s="54">
        <v>-2.1000000000000001E-2</v>
      </c>
      <c r="K173" s="59">
        <v>0.1</v>
      </c>
      <c r="L173" s="60">
        <v>1</v>
      </c>
      <c r="M173" s="59">
        <v>0.1</v>
      </c>
      <c r="N173" s="58">
        <v>-2.1000000000000001E-2</v>
      </c>
      <c r="O173" s="83">
        <v>0.16</v>
      </c>
      <c r="P173" s="57">
        <v>12</v>
      </c>
    </row>
    <row r="174" spans="1:16" s="78" customFormat="1" ht="30.75" customHeight="1" x14ac:dyDescent="0.35">
      <c r="A174" s="77">
        <v>45499</v>
      </c>
      <c r="B174" s="77">
        <v>45509</v>
      </c>
      <c r="C174" s="78" t="s">
        <v>194</v>
      </c>
      <c r="D174" s="78" t="s">
        <v>40</v>
      </c>
      <c r="E174" s="78" t="s">
        <v>41</v>
      </c>
      <c r="F174" s="79">
        <v>320</v>
      </c>
      <c r="G174" s="62">
        <v>8.5</v>
      </c>
      <c r="H174" s="107">
        <v>6.5</v>
      </c>
      <c r="I174" s="80">
        <f t="shared" si="19"/>
        <v>-2.5999999999999999E-2</v>
      </c>
      <c r="J174" s="80">
        <v>-2.5999999999999999E-2</v>
      </c>
      <c r="K174" s="81">
        <v>0.1</v>
      </c>
      <c r="L174" s="82">
        <v>1</v>
      </c>
      <c r="M174" s="81">
        <v>0.1</v>
      </c>
      <c r="N174" s="83">
        <v>-2.5999999999999999E-2</v>
      </c>
      <c r="O174" s="83">
        <v>0.16</v>
      </c>
      <c r="P174" s="78">
        <v>13</v>
      </c>
    </row>
    <row r="175" spans="1:16" s="78" customFormat="1" ht="30.75" customHeight="1" x14ac:dyDescent="0.35">
      <c r="A175" s="77">
        <v>45509</v>
      </c>
      <c r="B175" s="77">
        <v>45511</v>
      </c>
      <c r="C175" s="78" t="s">
        <v>184</v>
      </c>
      <c r="D175" s="78" t="s">
        <v>40</v>
      </c>
      <c r="E175" s="78" t="s">
        <v>41</v>
      </c>
      <c r="F175" s="79">
        <v>73</v>
      </c>
      <c r="G175" s="62">
        <v>2.6</v>
      </c>
      <c r="H175" s="107">
        <v>2.98</v>
      </c>
      <c r="I175" s="80">
        <f t="shared" si="19"/>
        <v>1.5199999999999995E-2</v>
      </c>
      <c r="J175" s="80">
        <v>1.52E-2</v>
      </c>
      <c r="K175" s="81">
        <v>0.1</v>
      </c>
      <c r="L175" s="82">
        <v>1</v>
      </c>
      <c r="M175" s="81">
        <v>0.1</v>
      </c>
      <c r="N175" s="83">
        <v>1.52E-2</v>
      </c>
      <c r="O175" s="83">
        <v>0.16</v>
      </c>
      <c r="P175" s="78">
        <v>40</v>
      </c>
    </row>
    <row r="176" spans="1:16" s="78" customFormat="1" ht="30.75" customHeight="1" x14ac:dyDescent="0.35">
      <c r="A176" s="77">
        <v>45509</v>
      </c>
      <c r="B176" s="77">
        <v>45511</v>
      </c>
      <c r="C176" s="78" t="s">
        <v>185</v>
      </c>
      <c r="D176" s="78" t="s">
        <v>40</v>
      </c>
      <c r="E176" s="78" t="s">
        <v>41</v>
      </c>
      <c r="F176" s="79">
        <v>430</v>
      </c>
      <c r="G176" s="62">
        <v>16.5</v>
      </c>
      <c r="H176" s="107">
        <v>19.8</v>
      </c>
      <c r="I176" s="80">
        <f t="shared" si="19"/>
        <v>1.9800000000000005E-2</v>
      </c>
      <c r="J176" s="80">
        <v>1.9800000000000002E-2</v>
      </c>
      <c r="K176" s="81">
        <v>0.1</v>
      </c>
      <c r="L176" s="82">
        <v>1</v>
      </c>
      <c r="M176" s="81">
        <v>0.1</v>
      </c>
      <c r="N176" s="83">
        <v>1.9800000000000002E-2</v>
      </c>
      <c r="O176" s="83">
        <v>0.16</v>
      </c>
      <c r="P176" s="78">
        <v>6</v>
      </c>
    </row>
    <row r="177" spans="1:16" s="78" customFormat="1" ht="30.75" customHeight="1" x14ac:dyDescent="0.35">
      <c r="A177" s="77">
        <v>45509</v>
      </c>
      <c r="B177" s="77">
        <v>45512</v>
      </c>
      <c r="C177" s="78" t="s">
        <v>189</v>
      </c>
      <c r="D177" s="78" t="s">
        <v>40</v>
      </c>
      <c r="E177" s="78" t="s">
        <v>41</v>
      </c>
      <c r="F177" s="79">
        <v>160</v>
      </c>
      <c r="G177" s="62">
        <v>8.6</v>
      </c>
      <c r="H177" s="107">
        <v>9.9499999999999993</v>
      </c>
      <c r="I177" s="80">
        <f t="shared" si="19"/>
        <v>1.6199999999999999E-2</v>
      </c>
      <c r="J177" s="80">
        <v>1.6199999999999999E-2</v>
      </c>
      <c r="K177" s="81">
        <v>0.1</v>
      </c>
      <c r="L177" s="82">
        <v>1</v>
      </c>
      <c r="M177" s="81">
        <v>0.1</v>
      </c>
      <c r="N177" s="83">
        <v>1.6199999999999999E-2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45485</v>
      </c>
      <c r="B178" s="64">
        <v>45512</v>
      </c>
      <c r="C178" s="57" t="s">
        <v>170</v>
      </c>
      <c r="D178" s="57" t="s">
        <v>40</v>
      </c>
      <c r="E178" s="57" t="s">
        <v>41</v>
      </c>
      <c r="F178" s="61">
        <v>340</v>
      </c>
      <c r="G178" s="62">
        <v>8.6999999999999993</v>
      </c>
      <c r="H178" s="107">
        <v>8.1999999999999993</v>
      </c>
      <c r="I178" s="54">
        <f t="shared" ref="I178:I183" si="20">(G178-H178)/(G178)*(-G178*100*P178)/100000</f>
        <v>-6.0000000000000001E-3</v>
      </c>
      <c r="J178" s="54">
        <v>-6.0000000000000001E-3</v>
      </c>
      <c r="K178" s="59">
        <v>0.1</v>
      </c>
      <c r="L178" s="60">
        <v>1</v>
      </c>
      <c r="M178" s="59">
        <v>0.1</v>
      </c>
      <c r="N178" s="58">
        <v>-6.0000000000000001E-3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45509</v>
      </c>
      <c r="B179" s="77">
        <v>45513</v>
      </c>
      <c r="C179" s="78" t="s">
        <v>190</v>
      </c>
      <c r="D179" s="78" t="s">
        <v>40</v>
      </c>
      <c r="E179" s="78" t="s">
        <v>41</v>
      </c>
      <c r="F179" s="79">
        <v>170</v>
      </c>
      <c r="G179" s="62">
        <v>8.8000000000000007</v>
      </c>
      <c r="H179" s="107">
        <v>9.9499999999999993</v>
      </c>
      <c r="I179" s="80">
        <f t="shared" si="20"/>
        <v>1.3799999999999984E-2</v>
      </c>
      <c r="J179" s="80">
        <v>1.38E-2</v>
      </c>
      <c r="K179" s="81">
        <v>0.1</v>
      </c>
      <c r="L179" s="82">
        <v>1</v>
      </c>
      <c r="M179" s="81">
        <v>0.1</v>
      </c>
      <c r="N179" s="83">
        <v>1.38E-2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45510</v>
      </c>
      <c r="B180" s="77">
        <v>45513</v>
      </c>
      <c r="C180" s="78" t="s">
        <v>186</v>
      </c>
      <c r="D180" s="78" t="s">
        <v>40</v>
      </c>
      <c r="E180" s="78" t="s">
        <v>41</v>
      </c>
      <c r="F180" s="79">
        <v>440</v>
      </c>
      <c r="G180" s="62">
        <v>8.6999999999999993</v>
      </c>
      <c r="H180" s="107">
        <v>9.9499999999999993</v>
      </c>
      <c r="I180" s="80">
        <f t="shared" si="20"/>
        <v>1.4999999999999999E-2</v>
      </c>
      <c r="J180" s="80">
        <v>1.4999999999999999E-2</v>
      </c>
      <c r="K180" s="81">
        <v>0.1</v>
      </c>
      <c r="L180" s="82">
        <v>1</v>
      </c>
      <c r="M180" s="81">
        <v>0.1</v>
      </c>
      <c r="N180" s="83">
        <v>1.4999999999999999E-2</v>
      </c>
      <c r="O180" s="83">
        <v>0.16</v>
      </c>
      <c r="P180" s="78">
        <v>12</v>
      </c>
    </row>
    <row r="181" spans="1:16" s="78" customFormat="1" ht="30.75" customHeight="1" x14ac:dyDescent="0.35">
      <c r="A181" s="77">
        <v>45499</v>
      </c>
      <c r="B181" s="77">
        <v>45516</v>
      </c>
      <c r="C181" s="78" t="s">
        <v>177</v>
      </c>
      <c r="D181" s="78" t="s">
        <v>40</v>
      </c>
      <c r="E181" s="78" t="s">
        <v>41</v>
      </c>
      <c r="F181" s="79">
        <v>245</v>
      </c>
      <c r="G181" s="62">
        <v>8.9</v>
      </c>
      <c r="H181" s="107">
        <v>9.9499999999999993</v>
      </c>
      <c r="I181" s="80">
        <f t="shared" si="20"/>
        <v>1.2599999999999986E-2</v>
      </c>
      <c r="J181" s="80">
        <v>1.26E-2</v>
      </c>
      <c r="K181" s="81">
        <v>0.1</v>
      </c>
      <c r="L181" s="82">
        <v>1</v>
      </c>
      <c r="M181" s="81">
        <v>0.1</v>
      </c>
      <c r="N181" s="83">
        <v>1.26E-2</v>
      </c>
      <c r="O181" s="83">
        <v>0.16</v>
      </c>
      <c r="P181" s="78">
        <v>12</v>
      </c>
    </row>
    <row r="182" spans="1:16" s="57" customFormat="1" ht="30.75" customHeight="1" x14ac:dyDescent="0.35">
      <c r="A182" s="64">
        <v>45511</v>
      </c>
      <c r="B182" s="64">
        <v>45516</v>
      </c>
      <c r="C182" s="57" t="s">
        <v>192</v>
      </c>
      <c r="D182" s="57" t="s">
        <v>40</v>
      </c>
      <c r="E182" s="57" t="s">
        <v>41</v>
      </c>
      <c r="F182" s="61">
        <v>375</v>
      </c>
      <c r="G182" s="62">
        <v>8.6999999999999993</v>
      </c>
      <c r="H182" s="107">
        <v>9.9499999999999993</v>
      </c>
      <c r="I182" s="54">
        <f t="shared" si="20"/>
        <v>1.4999999999999999E-2</v>
      </c>
      <c r="J182" s="54">
        <v>1.4999999999999999E-2</v>
      </c>
      <c r="K182" s="59">
        <v>0.1</v>
      </c>
      <c r="L182" s="60">
        <v>1</v>
      </c>
      <c r="M182" s="59">
        <v>0.1</v>
      </c>
      <c r="N182" s="58">
        <v>1.4999999999999999E-2</v>
      </c>
      <c r="O182" s="83">
        <v>0.16</v>
      </c>
      <c r="P182" s="57">
        <v>12</v>
      </c>
    </row>
    <row r="183" spans="1:16" s="78" customFormat="1" ht="30.75" customHeight="1" x14ac:dyDescent="0.35">
      <c r="A183" s="77">
        <v>45512</v>
      </c>
      <c r="B183" s="77">
        <v>45516</v>
      </c>
      <c r="C183" s="78" t="s">
        <v>191</v>
      </c>
      <c r="D183" s="78" t="s">
        <v>40</v>
      </c>
      <c r="E183" s="78" t="s">
        <v>41</v>
      </c>
      <c r="F183" s="79">
        <v>215</v>
      </c>
      <c r="G183" s="62">
        <v>8.6999999999999993</v>
      </c>
      <c r="H183" s="107">
        <v>9.9499999999999993</v>
      </c>
      <c r="I183" s="80">
        <f t="shared" si="20"/>
        <v>1.4999999999999999E-2</v>
      </c>
      <c r="J183" s="80">
        <v>1.4999999999999999E-2</v>
      </c>
      <c r="K183" s="81">
        <v>0.1</v>
      </c>
      <c r="L183" s="82">
        <v>1</v>
      </c>
      <c r="M183" s="81">
        <v>0.1</v>
      </c>
      <c r="N183" s="58">
        <v>1.4999999999999999E-2</v>
      </c>
      <c r="O183" s="83">
        <v>0.16</v>
      </c>
      <c r="P183" s="78">
        <v>12</v>
      </c>
    </row>
    <row r="184" spans="1:16" s="78" customFormat="1" ht="30.75" customHeight="1" x14ac:dyDescent="0.35">
      <c r="A184" s="77">
        <v>45484</v>
      </c>
      <c r="B184" s="77">
        <v>45517</v>
      </c>
      <c r="C184" s="78" t="s">
        <v>193</v>
      </c>
      <c r="D184" s="78" t="s">
        <v>60</v>
      </c>
      <c r="E184" s="78" t="s">
        <v>41</v>
      </c>
      <c r="F184" s="79">
        <v>215</v>
      </c>
      <c r="G184" s="62">
        <v>4.3499999999999996</v>
      </c>
      <c r="H184" s="107">
        <v>4.9800000000000004</v>
      </c>
      <c r="I184" s="80">
        <f t="shared" ref="I184:I189" si="21">(G184-H184)/(G184)*(-G184*100*P184)/100000</f>
        <v>1.5750000000000017E-2</v>
      </c>
      <c r="J184" s="80">
        <v>1.5800000000000002E-2</v>
      </c>
      <c r="K184" s="81">
        <v>0.1</v>
      </c>
      <c r="L184" s="82">
        <v>1</v>
      </c>
      <c r="M184" s="81">
        <v>0.1</v>
      </c>
      <c r="N184" s="83">
        <v>1.5800000000000002E-2</v>
      </c>
      <c r="O184" s="83">
        <v>0.16</v>
      </c>
      <c r="P184" s="78">
        <v>25</v>
      </c>
    </row>
    <row r="185" spans="1:16" s="57" customFormat="1" ht="30.75" customHeight="1" x14ac:dyDescent="0.35">
      <c r="A185" s="64">
        <v>45498</v>
      </c>
      <c r="B185" s="64">
        <v>45517</v>
      </c>
      <c r="C185" s="57" t="s">
        <v>176</v>
      </c>
      <c r="D185" s="57" t="s">
        <v>40</v>
      </c>
      <c r="E185" s="57" t="s">
        <v>41</v>
      </c>
      <c r="F185" s="61">
        <v>155</v>
      </c>
      <c r="G185" s="62">
        <v>4.4000000000000004</v>
      </c>
      <c r="H185" s="107">
        <v>4.9800000000000004</v>
      </c>
      <c r="I185" s="54">
        <f t="shared" si="21"/>
        <v>1.4500000000000004E-2</v>
      </c>
      <c r="J185" s="54">
        <v>1.4500000000000001E-2</v>
      </c>
      <c r="K185" s="59">
        <v>0.1</v>
      </c>
      <c r="L185" s="60">
        <v>1</v>
      </c>
      <c r="M185" s="59">
        <v>0.1</v>
      </c>
      <c r="N185" s="58">
        <v>1.4500000000000001E-2</v>
      </c>
      <c r="O185" s="83">
        <v>0.16</v>
      </c>
      <c r="P185" s="57">
        <v>25</v>
      </c>
    </row>
    <row r="186" spans="1:16" s="78" customFormat="1" ht="30.75" customHeight="1" x14ac:dyDescent="0.35">
      <c r="A186" s="77">
        <v>45510</v>
      </c>
      <c r="B186" s="77">
        <v>45518</v>
      </c>
      <c r="C186" s="78" t="s">
        <v>187</v>
      </c>
      <c r="D186" s="78" t="s">
        <v>40</v>
      </c>
      <c r="E186" s="78" t="s">
        <v>41</v>
      </c>
      <c r="F186" s="79">
        <v>425</v>
      </c>
      <c r="G186" s="62">
        <v>9</v>
      </c>
      <c r="H186" s="107">
        <v>9</v>
      </c>
      <c r="I186" s="80">
        <f t="shared" si="21"/>
        <v>0</v>
      </c>
      <c r="J186" s="80">
        <v>0</v>
      </c>
      <c r="K186" s="59">
        <v>0.1</v>
      </c>
      <c r="L186" s="82">
        <v>1</v>
      </c>
      <c r="M186" s="81">
        <v>0.1</v>
      </c>
      <c r="N186" s="83">
        <v>0</v>
      </c>
      <c r="O186" s="83">
        <v>0.16</v>
      </c>
      <c r="P186" s="78">
        <v>12</v>
      </c>
    </row>
    <row r="187" spans="1:16" s="57" customFormat="1" ht="30.75" customHeight="1" x14ac:dyDescent="0.35">
      <c r="A187" s="64">
        <v>45511</v>
      </c>
      <c r="B187" s="64">
        <v>45520</v>
      </c>
      <c r="C187" s="57" t="s">
        <v>188</v>
      </c>
      <c r="D187" s="57" t="s">
        <v>40</v>
      </c>
      <c r="E187" s="57" t="s">
        <v>41</v>
      </c>
      <c r="F187" s="61">
        <v>185</v>
      </c>
      <c r="G187" s="62">
        <v>8.6999999999999993</v>
      </c>
      <c r="H187" s="107">
        <v>10</v>
      </c>
      <c r="I187" s="54">
        <f t="shared" si="21"/>
        <v>1.5600000000000006E-2</v>
      </c>
      <c r="J187" s="54">
        <v>1.5599999999999999E-2</v>
      </c>
      <c r="K187" s="59">
        <v>0.1</v>
      </c>
      <c r="L187" s="60">
        <v>1</v>
      </c>
      <c r="M187" s="59">
        <v>0.1</v>
      </c>
      <c r="N187" s="58">
        <v>1.5599999999999999E-2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45530</v>
      </c>
      <c r="B188" s="77">
        <v>45540</v>
      </c>
      <c r="C188" s="78" t="s">
        <v>195</v>
      </c>
      <c r="D188" s="78" t="s">
        <v>40</v>
      </c>
      <c r="E188" s="78" t="s">
        <v>41</v>
      </c>
      <c r="F188" s="79">
        <v>250</v>
      </c>
      <c r="G188" s="62">
        <v>8.8000000000000007</v>
      </c>
      <c r="H188" s="107">
        <v>8.9</v>
      </c>
      <c r="I188" s="80">
        <f t="shared" si="21"/>
        <v>1.1999999999999958E-3</v>
      </c>
      <c r="J188" s="80">
        <v>-1.1999999999999999E-3</v>
      </c>
      <c r="K188" s="81">
        <v>0.1</v>
      </c>
      <c r="L188" s="82">
        <v>1</v>
      </c>
      <c r="M188" s="81">
        <v>0.1</v>
      </c>
      <c r="N188" s="83">
        <v>-1.1999999999999999E-3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45545</v>
      </c>
      <c r="B189" s="64">
        <v>45551</v>
      </c>
      <c r="C189" s="57" t="s">
        <v>197</v>
      </c>
      <c r="D189" s="57" t="s">
        <v>60</v>
      </c>
      <c r="E189" s="57" t="s">
        <v>41</v>
      </c>
      <c r="F189" s="61">
        <v>220</v>
      </c>
      <c r="G189" s="62">
        <v>4.5</v>
      </c>
      <c r="H189" s="107">
        <v>4.9400000000000004</v>
      </c>
      <c r="I189" s="54">
        <f t="shared" si="21"/>
        <v>1.100000000000001E-2</v>
      </c>
      <c r="J189" s="54">
        <v>1.0999999999999999E-2</v>
      </c>
      <c r="K189" s="59">
        <v>0.1</v>
      </c>
      <c r="L189" s="60">
        <v>1</v>
      </c>
      <c r="M189" s="59">
        <v>0.1</v>
      </c>
      <c r="N189" s="58">
        <v>1.0999999999999999E-2</v>
      </c>
      <c r="O189" s="83">
        <v>0.16</v>
      </c>
      <c r="P189" s="57">
        <v>25</v>
      </c>
    </row>
    <row r="190" spans="1:16" s="57" customFormat="1" ht="30.75" customHeight="1" x14ac:dyDescent="0.35">
      <c r="A190" s="64">
        <v>45547</v>
      </c>
      <c r="B190" s="64">
        <v>45553</v>
      </c>
      <c r="C190" s="57" t="s">
        <v>196</v>
      </c>
      <c r="D190" s="57" t="s">
        <v>60</v>
      </c>
      <c r="E190" s="57" t="s">
        <v>41</v>
      </c>
      <c r="F190" s="61">
        <v>55</v>
      </c>
      <c r="G190" s="62">
        <v>4.4000000000000004</v>
      </c>
      <c r="H190" s="107">
        <v>4.8499999999999996</v>
      </c>
      <c r="I190" s="54">
        <f t="shared" ref="I190:I195" si="22">(G190-H190)/(G190)*(-G190*100*P190)/100000</f>
        <v>1.7999999999999974E-2</v>
      </c>
      <c r="J190" s="54">
        <v>1.7999999999999999E-2</v>
      </c>
      <c r="K190" s="59">
        <v>0.1</v>
      </c>
      <c r="L190" s="60">
        <v>1</v>
      </c>
      <c r="M190" s="59">
        <v>0.1</v>
      </c>
      <c r="N190" s="58">
        <v>1.7999999999999999E-2</v>
      </c>
      <c r="O190" s="83">
        <v>0.16</v>
      </c>
      <c r="P190" s="57">
        <v>40</v>
      </c>
    </row>
    <row r="191" spans="1:16" s="57" customFormat="1" ht="30.75" customHeight="1" x14ac:dyDescent="0.35">
      <c r="A191" s="64">
        <v>45547</v>
      </c>
      <c r="B191" s="64">
        <v>45561</v>
      </c>
      <c r="C191" s="57" t="s">
        <v>201</v>
      </c>
      <c r="D191" s="57" t="s">
        <v>60</v>
      </c>
      <c r="E191" s="57" t="s">
        <v>41</v>
      </c>
      <c r="F191" s="61">
        <v>225</v>
      </c>
      <c r="G191" s="62">
        <v>4.4000000000000004</v>
      </c>
      <c r="H191" s="107">
        <v>4.9800000000000004</v>
      </c>
      <c r="I191" s="54">
        <f t="shared" si="22"/>
        <v>1.4500000000000004E-2</v>
      </c>
      <c r="J191" s="54">
        <v>1.4500000000000001E-2</v>
      </c>
      <c r="K191" s="59">
        <v>0.1</v>
      </c>
      <c r="L191" s="60">
        <v>1</v>
      </c>
      <c r="M191" s="59">
        <v>0.1</v>
      </c>
      <c r="N191" s="58">
        <v>1.4500000000000001E-2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45547</v>
      </c>
      <c r="B192" s="64">
        <v>45568</v>
      </c>
      <c r="C192" s="57" t="s">
        <v>198</v>
      </c>
      <c r="D192" s="57" t="s">
        <v>147</v>
      </c>
      <c r="E192" s="57" t="s">
        <v>41</v>
      </c>
      <c r="F192" s="61">
        <v>36</v>
      </c>
      <c r="G192" s="62">
        <v>2.5</v>
      </c>
      <c r="H192" s="107">
        <v>2.98</v>
      </c>
      <c r="I192" s="54">
        <f t="shared" si="22"/>
        <v>1.9199999999999998E-2</v>
      </c>
      <c r="J192" s="54">
        <v>1.9199999999999998E-2</v>
      </c>
      <c r="K192" s="59">
        <v>0.1</v>
      </c>
      <c r="L192" s="60">
        <v>1</v>
      </c>
      <c r="M192" s="59">
        <v>0.1</v>
      </c>
      <c r="N192" s="58">
        <v>1.9199999999999998E-2</v>
      </c>
      <c r="O192" s="83">
        <v>0.16</v>
      </c>
      <c r="P192" s="57">
        <v>40</v>
      </c>
    </row>
    <row r="193" spans="1:255" s="57" customFormat="1" ht="30.75" customHeight="1" x14ac:dyDescent="0.35">
      <c r="A193" s="64">
        <v>45554</v>
      </c>
      <c r="B193" s="64">
        <v>45569</v>
      </c>
      <c r="C193" s="57" t="s">
        <v>202</v>
      </c>
      <c r="D193" s="57" t="s">
        <v>59</v>
      </c>
      <c r="E193" s="57" t="s">
        <v>41</v>
      </c>
      <c r="F193" s="61">
        <v>103</v>
      </c>
      <c r="G193" s="62">
        <v>2.6</v>
      </c>
      <c r="H193" s="107">
        <v>2.98</v>
      </c>
      <c r="I193" s="54">
        <f t="shared" si="22"/>
        <v>1.5199999999999995E-2</v>
      </c>
      <c r="J193" s="54">
        <v>1.52E-2</v>
      </c>
      <c r="K193" s="59">
        <v>0.1</v>
      </c>
      <c r="L193" s="60">
        <v>1</v>
      </c>
      <c r="M193" s="59">
        <v>0.1</v>
      </c>
      <c r="N193" s="58">
        <v>1.52E-2</v>
      </c>
      <c r="O193" s="83">
        <v>0.16</v>
      </c>
      <c r="P193" s="57">
        <v>40</v>
      </c>
    </row>
    <row r="194" spans="1:255" s="57" customFormat="1" ht="30.75" customHeight="1" x14ac:dyDescent="0.35">
      <c r="A194" s="64">
        <v>45552</v>
      </c>
      <c r="B194" s="64">
        <v>45569</v>
      </c>
      <c r="C194" s="57" t="s">
        <v>199</v>
      </c>
      <c r="D194" s="57" t="s">
        <v>40</v>
      </c>
      <c r="E194" s="57" t="s">
        <v>41</v>
      </c>
      <c r="F194" s="61">
        <v>190</v>
      </c>
      <c r="G194" s="62">
        <v>8.5</v>
      </c>
      <c r="H194" s="107">
        <v>9.8000000000000007</v>
      </c>
      <c r="I194" s="54">
        <f t="shared" si="22"/>
        <v>1.560000000000001E-2</v>
      </c>
      <c r="J194" s="54">
        <v>1.5599999999999999E-2</v>
      </c>
      <c r="K194" s="59">
        <v>0.1</v>
      </c>
      <c r="L194" s="60">
        <v>1</v>
      </c>
      <c r="M194" s="59">
        <v>0.1</v>
      </c>
      <c r="N194" s="58">
        <v>1.5599999999999999E-2</v>
      </c>
      <c r="O194" s="83">
        <v>0.16</v>
      </c>
      <c r="P194" s="57">
        <v>12</v>
      </c>
    </row>
    <row r="195" spans="1:255" s="57" customFormat="1" ht="30.75" customHeight="1" x14ac:dyDescent="0.35">
      <c r="A195" s="64">
        <v>45559</v>
      </c>
      <c r="B195" s="64">
        <v>45569</v>
      </c>
      <c r="C195" s="57" t="s">
        <v>203</v>
      </c>
      <c r="D195" s="57" t="s">
        <v>59</v>
      </c>
      <c r="E195" s="57" t="s">
        <v>41</v>
      </c>
      <c r="F195" s="61">
        <v>96</v>
      </c>
      <c r="G195" s="62">
        <v>2.6</v>
      </c>
      <c r="H195" s="107">
        <v>2.2999999999999998</v>
      </c>
      <c r="I195" s="54">
        <f t="shared" si="22"/>
        <v>-1.2000000000000011E-2</v>
      </c>
      <c r="J195" s="54">
        <v>-1.2E-2</v>
      </c>
      <c r="K195" s="59">
        <v>0.1</v>
      </c>
      <c r="L195" s="60">
        <v>1</v>
      </c>
      <c r="M195" s="59">
        <v>0.1</v>
      </c>
      <c r="N195" s="58">
        <v>-1.2E-2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45560</v>
      </c>
      <c r="B196" s="64">
        <v>45579</v>
      </c>
      <c r="C196" s="57" t="s">
        <v>200</v>
      </c>
      <c r="D196" s="57" t="s">
        <v>40</v>
      </c>
      <c r="E196" s="57" t="s">
        <v>41</v>
      </c>
      <c r="F196" s="61">
        <v>210</v>
      </c>
      <c r="G196" s="62">
        <v>8.8000000000000007</v>
      </c>
      <c r="H196" s="107">
        <v>9.1</v>
      </c>
      <c r="I196" s="54">
        <f t="shared" ref="I196:I201" si="23">(G196-H196)/(G196)*(-G196*100*P196)/100000</f>
        <v>3.5999999999999882E-3</v>
      </c>
      <c r="J196" s="54">
        <v>3.5999999999999999E-3</v>
      </c>
      <c r="K196" s="59">
        <v>0.1</v>
      </c>
      <c r="L196" s="60">
        <v>1</v>
      </c>
      <c r="M196" s="59">
        <v>0.1</v>
      </c>
      <c r="N196" s="58">
        <v>3.5999999999999999E-3</v>
      </c>
      <c r="O196" s="83">
        <v>0.16</v>
      </c>
      <c r="P196" s="57">
        <v>12</v>
      </c>
    </row>
    <row r="197" spans="1:255" s="57" customFormat="1" ht="30.75" customHeight="1" x14ac:dyDescent="0.35">
      <c r="A197" s="64">
        <v>45551</v>
      </c>
      <c r="B197" s="64">
        <v>45583</v>
      </c>
      <c r="C197" s="57" t="s">
        <v>206</v>
      </c>
      <c r="D197" s="57" t="s">
        <v>60</v>
      </c>
      <c r="E197" s="57" t="s">
        <v>41</v>
      </c>
      <c r="F197" s="61">
        <v>50</v>
      </c>
      <c r="G197" s="62">
        <v>2.25</v>
      </c>
      <c r="H197" s="107">
        <v>3</v>
      </c>
      <c r="I197" s="54">
        <f t="shared" si="23"/>
        <v>3.7499999999999999E-2</v>
      </c>
      <c r="J197" s="54">
        <v>3.7499999999999999E-2</v>
      </c>
      <c r="K197" s="59">
        <v>0.1</v>
      </c>
      <c r="L197" s="60">
        <v>1</v>
      </c>
      <c r="M197" s="59">
        <v>0.1</v>
      </c>
      <c r="N197" s="58">
        <v>3.7499999999999999E-2</v>
      </c>
      <c r="O197" s="83">
        <v>0.16</v>
      </c>
      <c r="P197" s="57">
        <v>50</v>
      </c>
    </row>
    <row r="198" spans="1:255" s="57" customFormat="1" ht="30.75" customHeight="1" x14ac:dyDescent="0.35">
      <c r="A198" s="64">
        <v>45553</v>
      </c>
      <c r="B198" s="64">
        <v>45583</v>
      </c>
      <c r="C198" s="57" t="s">
        <v>207</v>
      </c>
      <c r="D198" s="57" t="s">
        <v>40</v>
      </c>
      <c r="E198" s="57" t="s">
        <v>41</v>
      </c>
      <c r="F198" s="61">
        <v>155</v>
      </c>
      <c r="G198" s="62">
        <v>8.8000000000000007</v>
      </c>
      <c r="H198" s="107">
        <v>10</v>
      </c>
      <c r="I198" s="54">
        <f t="shared" si="23"/>
        <v>1.4399999999999993E-2</v>
      </c>
      <c r="J198" s="54">
        <v>1.44E-2</v>
      </c>
      <c r="K198" s="59">
        <v>0.1</v>
      </c>
      <c r="L198" s="60">
        <v>1</v>
      </c>
      <c r="M198" s="59">
        <v>0.1</v>
      </c>
      <c r="N198" s="58">
        <v>1.44E-2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45576</v>
      </c>
      <c r="B199" s="64">
        <v>45589</v>
      </c>
      <c r="C199" s="57" t="s">
        <v>205</v>
      </c>
      <c r="D199" s="57" t="s">
        <v>40</v>
      </c>
      <c r="E199" s="57" t="s">
        <v>41</v>
      </c>
      <c r="F199" s="61">
        <v>175</v>
      </c>
      <c r="G199" s="62">
        <v>8.8000000000000007</v>
      </c>
      <c r="H199" s="107">
        <v>9.85</v>
      </c>
      <c r="I199" s="54">
        <f t="shared" si="23"/>
        <v>1.2599999999999988E-2</v>
      </c>
      <c r="J199" s="54">
        <v>1.2E-2</v>
      </c>
      <c r="K199" s="59">
        <v>0.1</v>
      </c>
      <c r="L199" s="60">
        <v>1</v>
      </c>
      <c r="M199" s="59">
        <v>0.1</v>
      </c>
      <c r="N199" s="58">
        <v>1.2E-2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45580</v>
      </c>
      <c r="B200" s="64">
        <v>45595</v>
      </c>
      <c r="C200" s="57" t="s">
        <v>209</v>
      </c>
      <c r="D200" s="57" t="s">
        <v>40</v>
      </c>
      <c r="E200" s="57" t="s">
        <v>41</v>
      </c>
      <c r="F200" s="61">
        <v>235</v>
      </c>
      <c r="G200" s="62">
        <v>4.4000000000000004</v>
      </c>
      <c r="H200" s="107">
        <v>4.95</v>
      </c>
      <c r="I200" s="54">
        <f t="shared" si="23"/>
        <v>1.3749999999999995E-2</v>
      </c>
      <c r="J200" s="54">
        <v>1.38E-2</v>
      </c>
      <c r="K200" s="59">
        <v>0.1</v>
      </c>
      <c r="L200" s="60">
        <v>1</v>
      </c>
      <c r="M200" s="59">
        <v>0.1</v>
      </c>
      <c r="N200" s="58">
        <v>1.38E-2</v>
      </c>
      <c r="O200" s="83">
        <v>0.16</v>
      </c>
      <c r="P200" s="57">
        <v>25</v>
      </c>
    </row>
    <row r="201" spans="1:255" s="63" customFormat="1" ht="30.75" customHeight="1" x14ac:dyDescent="0.35">
      <c r="A201" s="64">
        <v>45590</v>
      </c>
      <c r="B201" s="64">
        <v>45596</v>
      </c>
      <c r="C201" s="57" t="s">
        <v>210</v>
      </c>
      <c r="D201" s="57" t="s">
        <v>40</v>
      </c>
      <c r="E201" s="57" t="s">
        <v>41</v>
      </c>
      <c r="F201" s="114">
        <v>320</v>
      </c>
      <c r="G201" s="62">
        <v>8.8000000000000007</v>
      </c>
      <c r="H201" s="107">
        <v>9.9499999999999993</v>
      </c>
      <c r="I201" s="54">
        <f t="shared" si="23"/>
        <v>1.3799999999999984E-2</v>
      </c>
      <c r="J201" s="54">
        <v>1.38E-2</v>
      </c>
      <c r="K201" s="59">
        <v>0.1</v>
      </c>
      <c r="L201" s="60">
        <v>1</v>
      </c>
      <c r="M201" s="59">
        <v>0.1</v>
      </c>
      <c r="N201" s="58">
        <v>1.38E-2</v>
      </c>
      <c r="O201" s="83">
        <v>0.16</v>
      </c>
      <c r="P201" s="57">
        <v>12</v>
      </c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  <c r="IG201" s="57"/>
      <c r="IH201" s="57"/>
      <c r="II201" s="57"/>
      <c r="IJ201" s="57"/>
      <c r="IK201" s="57"/>
      <c r="IL201" s="57"/>
      <c r="IM201" s="57"/>
      <c r="IN201" s="57"/>
      <c r="IO201" s="57"/>
      <c r="IP201" s="57"/>
      <c r="IQ201" s="57"/>
      <c r="IR201" s="57"/>
      <c r="IS201" s="57"/>
      <c r="IT201" s="57"/>
      <c r="IU201" s="57"/>
    </row>
    <row r="202" spans="1:255" s="57" customFormat="1" ht="30.75" customHeight="1" x14ac:dyDescent="0.35">
      <c r="A202" s="64">
        <v>45594</v>
      </c>
      <c r="B202" s="64">
        <v>45600</v>
      </c>
      <c r="C202" s="57" t="s">
        <v>208</v>
      </c>
      <c r="D202" s="57" t="s">
        <v>40</v>
      </c>
      <c r="E202" s="57" t="s">
        <v>41</v>
      </c>
      <c r="F202" s="61">
        <v>145</v>
      </c>
      <c r="G202" s="62">
        <v>9</v>
      </c>
      <c r="H202" s="107">
        <v>9.9499999999999993</v>
      </c>
      <c r="I202" s="54">
        <f t="shared" ref="I202:I216" si="24">(G202-H202)/(G202)*(-G202*100*P202)/100000</f>
        <v>1.1399999999999992E-2</v>
      </c>
      <c r="J202" s="54">
        <v>1.14E-2</v>
      </c>
      <c r="K202" s="59">
        <v>0.1</v>
      </c>
      <c r="L202" s="60">
        <v>1</v>
      </c>
      <c r="M202" s="59">
        <v>0.1</v>
      </c>
      <c r="N202" s="58">
        <v>1.14E-2</v>
      </c>
      <c r="O202" s="83">
        <v>0.16</v>
      </c>
      <c r="P202" s="57">
        <v>12</v>
      </c>
    </row>
    <row r="203" spans="1:255" s="57" customFormat="1" ht="30.75" customHeight="1" x14ac:dyDescent="0.35">
      <c r="A203" s="64">
        <v>45601</v>
      </c>
      <c r="B203" s="64">
        <v>45602</v>
      </c>
      <c r="C203" s="57" t="s">
        <v>211</v>
      </c>
      <c r="D203" s="57" t="s">
        <v>40</v>
      </c>
      <c r="E203" s="57" t="s">
        <v>41</v>
      </c>
      <c r="F203" s="61">
        <v>435</v>
      </c>
      <c r="G203" s="62">
        <v>4.2</v>
      </c>
      <c r="H203" s="107">
        <v>3.9</v>
      </c>
      <c r="I203" s="54">
        <f t="shared" si="24"/>
        <v>-7.5000000000000067E-3</v>
      </c>
      <c r="J203" s="54">
        <v>-7.4999999999999997E-3</v>
      </c>
      <c r="K203" s="59">
        <v>0.1</v>
      </c>
      <c r="L203" s="60">
        <v>1</v>
      </c>
      <c r="M203" s="59">
        <v>0.1</v>
      </c>
      <c r="N203" s="58">
        <v>-7.4999999999999997E-3</v>
      </c>
      <c r="O203" s="83">
        <v>0.16</v>
      </c>
      <c r="P203" s="57">
        <v>25</v>
      </c>
    </row>
    <row r="204" spans="1:255" s="57" customFormat="1" ht="30.75" customHeight="1" x14ac:dyDescent="0.35">
      <c r="A204" s="64">
        <v>45604</v>
      </c>
      <c r="B204" s="64">
        <v>45608</v>
      </c>
      <c r="C204" s="57" t="s">
        <v>217</v>
      </c>
      <c r="D204" s="57" t="s">
        <v>40</v>
      </c>
      <c r="E204" s="57" t="s">
        <v>41</v>
      </c>
      <c r="F204" s="61">
        <v>390</v>
      </c>
      <c r="G204" s="62">
        <v>8.1999999999999993</v>
      </c>
      <c r="H204" s="107">
        <v>9.1</v>
      </c>
      <c r="I204" s="54">
        <f t="shared" si="24"/>
        <v>1.1700000000000004E-2</v>
      </c>
      <c r="J204" s="54">
        <v>1.17E-2</v>
      </c>
      <c r="K204" s="59">
        <v>0.1</v>
      </c>
      <c r="L204" s="60">
        <v>1</v>
      </c>
      <c r="M204" s="59">
        <v>0.1</v>
      </c>
      <c r="N204" s="58">
        <v>1.17E-2</v>
      </c>
      <c r="O204" s="83">
        <v>0.16</v>
      </c>
      <c r="P204" s="57">
        <v>13</v>
      </c>
    </row>
    <row r="205" spans="1:255" s="57" customFormat="1" ht="30.75" customHeight="1" x14ac:dyDescent="0.35">
      <c r="A205" s="64">
        <v>45576</v>
      </c>
      <c r="B205" s="64">
        <v>45611</v>
      </c>
      <c r="C205" s="57" t="s">
        <v>204</v>
      </c>
      <c r="D205" s="57" t="s">
        <v>40</v>
      </c>
      <c r="E205" s="57" t="s">
        <v>41</v>
      </c>
      <c r="F205" s="61">
        <v>205</v>
      </c>
      <c r="G205" s="62">
        <v>8.8000000000000007</v>
      </c>
      <c r="H205" s="107">
        <v>10</v>
      </c>
      <c r="I205" s="54">
        <f t="shared" si="24"/>
        <v>1.4399999999999993E-2</v>
      </c>
      <c r="J205" s="54">
        <v>1.44E-2</v>
      </c>
      <c r="K205" s="59">
        <v>0.1</v>
      </c>
      <c r="L205" s="60">
        <v>1</v>
      </c>
      <c r="M205" s="59">
        <v>0.1</v>
      </c>
      <c r="N205" s="58">
        <v>1.44E-2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45603</v>
      </c>
      <c r="B206" s="64">
        <v>45615</v>
      </c>
      <c r="C206" s="57" t="s">
        <v>218</v>
      </c>
      <c r="D206" s="57" t="s">
        <v>40</v>
      </c>
      <c r="E206" s="57" t="s">
        <v>41</v>
      </c>
      <c r="F206" s="61">
        <v>44</v>
      </c>
      <c r="G206" s="62">
        <v>2.5</v>
      </c>
      <c r="H206" s="107">
        <v>2.95</v>
      </c>
      <c r="I206" s="54">
        <f t="shared" si="24"/>
        <v>1.8000000000000006E-2</v>
      </c>
      <c r="J206" s="54">
        <v>1.7999999999999999E-2</v>
      </c>
      <c r="K206" s="59">
        <v>0.1</v>
      </c>
      <c r="L206" s="60">
        <v>1</v>
      </c>
      <c r="M206" s="59">
        <v>0.1</v>
      </c>
      <c r="N206" s="58">
        <v>1.7999999999999999E-2</v>
      </c>
      <c r="O206" s="83">
        <v>0.16</v>
      </c>
      <c r="P206" s="57">
        <v>40</v>
      </c>
    </row>
    <row r="207" spans="1:255" s="57" customFormat="1" ht="30.75" customHeight="1" x14ac:dyDescent="0.35">
      <c r="A207" s="64">
        <v>45600</v>
      </c>
      <c r="B207" s="64">
        <v>45646</v>
      </c>
      <c r="C207" s="57" t="s">
        <v>213</v>
      </c>
      <c r="D207" s="57" t="s">
        <v>40</v>
      </c>
      <c r="E207" s="57" t="s">
        <v>41</v>
      </c>
      <c r="F207" s="61">
        <v>220</v>
      </c>
      <c r="G207" s="62">
        <v>8.9</v>
      </c>
      <c r="H207" s="107">
        <v>10</v>
      </c>
      <c r="I207" s="54">
        <f t="shared" si="24"/>
        <v>1.3199999999999995E-2</v>
      </c>
      <c r="J207" s="54">
        <v>1.32E-2</v>
      </c>
      <c r="K207" s="59">
        <v>0.1</v>
      </c>
      <c r="L207" s="60">
        <v>1</v>
      </c>
      <c r="M207" s="59">
        <v>0.1</v>
      </c>
      <c r="N207" s="58">
        <v>1.32E-2</v>
      </c>
      <c r="O207" s="75">
        <v>0.16</v>
      </c>
      <c r="P207" s="57">
        <v>12</v>
      </c>
    </row>
    <row r="208" spans="1:255" s="57" customFormat="1" ht="30.75" customHeight="1" x14ac:dyDescent="0.35">
      <c r="A208" s="64">
        <v>45600</v>
      </c>
      <c r="B208" s="64">
        <v>45646</v>
      </c>
      <c r="C208" s="57" t="s">
        <v>221</v>
      </c>
      <c r="D208" s="57" t="s">
        <v>40</v>
      </c>
      <c r="E208" s="57" t="s">
        <v>41</v>
      </c>
      <c r="F208" s="61">
        <v>120</v>
      </c>
      <c r="G208" s="62">
        <v>2.2999999999999998</v>
      </c>
      <c r="H208" s="107">
        <v>3</v>
      </c>
      <c r="I208" s="54">
        <f t="shared" si="24"/>
        <v>2.8000000000000001E-2</v>
      </c>
      <c r="J208" s="54">
        <v>2.8000000000000001E-2</v>
      </c>
      <c r="K208" s="59">
        <v>0.1</v>
      </c>
      <c r="L208" s="60">
        <v>1</v>
      </c>
      <c r="M208" s="59">
        <v>0.1</v>
      </c>
      <c r="N208" s="58">
        <v>2.8000000000000001E-2</v>
      </c>
      <c r="O208" s="75">
        <v>0.16</v>
      </c>
      <c r="P208" s="57">
        <v>40</v>
      </c>
    </row>
    <row r="209" spans="1:16" s="57" customFormat="1" ht="30.75" customHeight="1" x14ac:dyDescent="0.35">
      <c r="A209" s="64">
        <v>45603</v>
      </c>
      <c r="B209" s="64">
        <v>45646</v>
      </c>
      <c r="C209" s="57" t="s">
        <v>212</v>
      </c>
      <c r="D209" s="57" t="s">
        <v>40</v>
      </c>
      <c r="E209" s="57" t="s">
        <v>41</v>
      </c>
      <c r="F209" s="61">
        <v>240</v>
      </c>
      <c r="G209" s="62">
        <v>8.5</v>
      </c>
      <c r="H209" s="107">
        <v>10</v>
      </c>
      <c r="I209" s="54">
        <f t="shared" si="24"/>
        <v>1.8000000000000002E-2</v>
      </c>
      <c r="J209" s="54">
        <v>1.7999999999999999E-2</v>
      </c>
      <c r="K209" s="59">
        <v>0.1</v>
      </c>
      <c r="L209" s="60">
        <v>1</v>
      </c>
      <c r="M209" s="59">
        <v>0.1</v>
      </c>
      <c r="N209" s="58">
        <v>1.7999999999999999E-2</v>
      </c>
      <c r="O209" s="75">
        <v>0.16</v>
      </c>
      <c r="P209" s="57">
        <v>12</v>
      </c>
    </row>
    <row r="210" spans="1:16" s="57" customFormat="1" ht="30.75" customHeight="1" x14ac:dyDescent="0.35">
      <c r="A210" s="64">
        <v>45604</v>
      </c>
      <c r="B210" s="64">
        <v>45646</v>
      </c>
      <c r="C210" s="57" t="s">
        <v>214</v>
      </c>
      <c r="D210" s="57" t="s">
        <v>40</v>
      </c>
      <c r="E210" s="57" t="s">
        <v>41</v>
      </c>
      <c r="F210" s="61">
        <v>260</v>
      </c>
      <c r="G210" s="62">
        <v>8</v>
      </c>
      <c r="H210" s="107">
        <v>10</v>
      </c>
      <c r="I210" s="54">
        <f t="shared" si="24"/>
        <v>2.5999999999999999E-2</v>
      </c>
      <c r="J210" s="54">
        <v>2.5999999999999999E-2</v>
      </c>
      <c r="K210" s="59">
        <v>0.1</v>
      </c>
      <c r="L210" s="60">
        <v>1</v>
      </c>
      <c r="M210" s="59">
        <v>0.1</v>
      </c>
      <c r="N210" s="58">
        <v>2.5999999999999999E-2</v>
      </c>
      <c r="O210" s="75">
        <v>0.16</v>
      </c>
      <c r="P210" s="57">
        <v>13</v>
      </c>
    </row>
    <row r="211" spans="1:16" s="57" customFormat="1" ht="30.75" customHeight="1" x14ac:dyDescent="0.35">
      <c r="A211" s="64">
        <v>45608</v>
      </c>
      <c r="B211" s="64">
        <v>45646</v>
      </c>
      <c r="C211" s="57" t="s">
        <v>216</v>
      </c>
      <c r="D211" s="57" t="s">
        <v>40</v>
      </c>
      <c r="E211" s="57" t="s">
        <v>41</v>
      </c>
      <c r="F211" s="61">
        <v>275</v>
      </c>
      <c r="G211" s="62">
        <v>3.9</v>
      </c>
      <c r="H211" s="107">
        <v>5</v>
      </c>
      <c r="I211" s="54">
        <f t="shared" si="24"/>
        <v>2.7500000000000004E-2</v>
      </c>
      <c r="J211" s="54">
        <v>2.75E-2</v>
      </c>
      <c r="K211" s="59">
        <v>0.1</v>
      </c>
      <c r="L211" s="60">
        <v>1</v>
      </c>
      <c r="M211" s="59">
        <v>0.1</v>
      </c>
      <c r="N211" s="58">
        <v>2.75E-2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45604</v>
      </c>
      <c r="B212" s="64">
        <v>45646</v>
      </c>
      <c r="C212" s="57" t="s">
        <v>215</v>
      </c>
      <c r="D212" s="57" t="s">
        <v>40</v>
      </c>
      <c r="E212" s="57" t="s">
        <v>41</v>
      </c>
      <c r="F212" s="61">
        <v>115</v>
      </c>
      <c r="G212" s="62">
        <v>4.45</v>
      </c>
      <c r="H212" s="107">
        <v>5</v>
      </c>
      <c r="I212" s="54">
        <f t="shared" si="24"/>
        <v>1.3749999999999995E-2</v>
      </c>
      <c r="J212" s="54">
        <v>1.38E-2</v>
      </c>
      <c r="K212" s="59">
        <v>0.1</v>
      </c>
      <c r="L212" s="60">
        <v>1</v>
      </c>
      <c r="M212" s="59">
        <v>0.1</v>
      </c>
      <c r="N212" s="58">
        <v>1.38E-2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45609</v>
      </c>
      <c r="B213" s="64">
        <v>45646</v>
      </c>
      <c r="C213" s="57" t="s">
        <v>222</v>
      </c>
      <c r="D213" s="57" t="s">
        <v>40</v>
      </c>
      <c r="E213" s="57" t="s">
        <v>41</v>
      </c>
      <c r="F213" s="61">
        <v>65</v>
      </c>
      <c r="G213" s="62">
        <v>4.3499999999999996</v>
      </c>
      <c r="H213" s="107">
        <v>5</v>
      </c>
      <c r="I213" s="54">
        <f t="shared" si="24"/>
        <v>1.6250000000000007E-2</v>
      </c>
      <c r="J213" s="54">
        <v>1.6299999999999999E-2</v>
      </c>
      <c r="K213" s="59">
        <v>0.1</v>
      </c>
      <c r="L213" s="60">
        <v>1</v>
      </c>
      <c r="M213" s="59">
        <v>0.1</v>
      </c>
      <c r="N213" s="58">
        <v>1.6299999999999999E-2</v>
      </c>
      <c r="O213" s="75">
        <v>0.16</v>
      </c>
      <c r="P213" s="57">
        <v>25</v>
      </c>
    </row>
    <row r="214" spans="1:16" s="57" customFormat="1" ht="30.75" customHeight="1" x14ac:dyDescent="0.35">
      <c r="A214" s="64">
        <v>45609</v>
      </c>
      <c r="B214" s="64">
        <v>45646</v>
      </c>
      <c r="C214" s="57" t="s">
        <v>223</v>
      </c>
      <c r="D214" s="57" t="s">
        <v>40</v>
      </c>
      <c r="E214" s="57" t="s">
        <v>41</v>
      </c>
      <c r="F214" s="61">
        <v>44</v>
      </c>
      <c r="G214" s="62">
        <v>2.6</v>
      </c>
      <c r="H214" s="107">
        <v>3</v>
      </c>
      <c r="I214" s="54">
        <f t="shared" si="24"/>
        <v>1.5999999999999997E-2</v>
      </c>
      <c r="J214" s="54">
        <v>1.6E-2</v>
      </c>
      <c r="K214" s="59">
        <v>0.1</v>
      </c>
      <c r="L214" s="60">
        <v>1</v>
      </c>
      <c r="M214" s="59">
        <v>0.1</v>
      </c>
      <c r="N214" s="58">
        <v>1.6E-2</v>
      </c>
      <c r="O214" s="75">
        <v>0.16</v>
      </c>
      <c r="P214" s="57">
        <v>40</v>
      </c>
    </row>
    <row r="215" spans="1:16" s="57" customFormat="1" ht="30.75" customHeight="1" x14ac:dyDescent="0.35">
      <c r="A215" s="64">
        <v>45615</v>
      </c>
      <c r="B215" s="64">
        <v>45646</v>
      </c>
      <c r="C215" s="57" t="s">
        <v>219</v>
      </c>
      <c r="D215" s="57" t="s">
        <v>40</v>
      </c>
      <c r="E215" s="57" t="s">
        <v>41</v>
      </c>
      <c r="F215" s="61">
        <v>120</v>
      </c>
      <c r="G215" s="62">
        <v>4.3</v>
      </c>
      <c r="H215" s="107">
        <v>5</v>
      </c>
      <c r="I215" s="54">
        <f t="shared" si="24"/>
        <v>1.7500000000000005E-2</v>
      </c>
      <c r="J215" s="54">
        <v>1.7500000000000002E-2</v>
      </c>
      <c r="K215" s="59">
        <v>0.1</v>
      </c>
      <c r="L215" s="60">
        <v>1</v>
      </c>
      <c r="M215" s="59">
        <v>0.1</v>
      </c>
      <c r="N215" s="58">
        <v>1.7500000000000002E-2</v>
      </c>
      <c r="O215" s="75">
        <v>0.16</v>
      </c>
      <c r="P215" s="57">
        <v>25</v>
      </c>
    </row>
    <row r="216" spans="1:16" s="57" customFormat="1" ht="30.75" customHeight="1" x14ac:dyDescent="0.35">
      <c r="A216" s="64">
        <v>45616</v>
      </c>
      <c r="B216" s="64">
        <v>45646</v>
      </c>
      <c r="C216" s="57" t="s">
        <v>220</v>
      </c>
      <c r="D216" s="57" t="s">
        <v>40</v>
      </c>
      <c r="E216" s="57" t="s">
        <v>41</v>
      </c>
      <c r="F216" s="61">
        <v>960</v>
      </c>
      <c r="G216" s="62">
        <v>8.6</v>
      </c>
      <c r="H216" s="107">
        <v>10</v>
      </c>
      <c r="I216" s="54">
        <f t="shared" si="24"/>
        <v>1.6800000000000006E-2</v>
      </c>
      <c r="J216" s="54">
        <v>1.6799999999999999E-2</v>
      </c>
      <c r="K216" s="59">
        <v>0.1</v>
      </c>
      <c r="L216" s="60">
        <v>1</v>
      </c>
      <c r="M216" s="59">
        <v>0.1</v>
      </c>
      <c r="N216" s="58">
        <v>1.6799999999999999E-2</v>
      </c>
      <c r="O216" s="75">
        <v>0.16</v>
      </c>
      <c r="P216" s="57">
        <v>12</v>
      </c>
    </row>
    <row r="217" spans="1:16" s="57" customFormat="1" ht="30.75" customHeight="1" x14ac:dyDescent="0.35">
      <c r="A217" s="64"/>
      <c r="B217" s="64"/>
      <c r="F217" s="61"/>
      <c r="G217" s="62"/>
      <c r="H217" s="107"/>
      <c r="I217" s="54"/>
      <c r="J217" s="54"/>
      <c r="K217" s="59"/>
      <c r="L217" s="60"/>
      <c r="M217" s="59"/>
      <c r="N217" s="58"/>
      <c r="O217" s="75"/>
    </row>
    <row r="218" spans="1:16" s="57" customFormat="1" ht="30.75" customHeight="1" x14ac:dyDescent="0.35">
      <c r="A218" s="64"/>
      <c r="B218" s="85">
        <v>2025</v>
      </c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/>
      <c r="B219" s="85"/>
      <c r="F219" s="61"/>
      <c r="G219" s="62"/>
      <c r="H219" s="107"/>
      <c r="I219" s="54"/>
      <c r="J219" s="54"/>
      <c r="K219" s="59"/>
      <c r="L219" s="60"/>
      <c r="M219" s="59"/>
      <c r="N219" s="58"/>
      <c r="O219" s="75"/>
    </row>
    <row r="220" spans="1:16" s="57" customFormat="1" ht="30.75" customHeight="1" x14ac:dyDescent="0.35">
      <c r="A220" s="64">
        <v>45663</v>
      </c>
      <c r="B220" s="64">
        <v>45671</v>
      </c>
      <c r="C220" s="57" t="s">
        <v>229</v>
      </c>
      <c r="D220" s="57" t="s">
        <v>40</v>
      </c>
      <c r="E220" s="57" t="s">
        <v>41</v>
      </c>
      <c r="F220" s="61">
        <v>85</v>
      </c>
      <c r="G220" s="62">
        <v>2.7</v>
      </c>
      <c r="H220" s="84">
        <v>2.5</v>
      </c>
      <c r="I220" s="54">
        <f t="shared" ref="I220:I226" si="25">(G220-H220)/(G220)*(-G220*100*P220)/100000</f>
        <v>-8.0000000000000071E-3</v>
      </c>
      <c r="J220" s="54">
        <v>-8.0000000000000002E-3</v>
      </c>
      <c r="K220" s="59">
        <v>0.1</v>
      </c>
      <c r="L220" s="60">
        <v>1</v>
      </c>
      <c r="M220" s="59">
        <v>0.1</v>
      </c>
      <c r="N220" s="58">
        <v>-8.0000000000000002E-3</v>
      </c>
      <c r="O220" s="75">
        <v>0.16</v>
      </c>
      <c r="P220" s="57">
        <v>40</v>
      </c>
    </row>
    <row r="221" spans="1:16" s="57" customFormat="1" ht="30.75" customHeight="1" x14ac:dyDescent="0.35">
      <c r="A221" s="64">
        <v>45663</v>
      </c>
      <c r="B221" s="64">
        <v>45674</v>
      </c>
      <c r="C221" s="57" t="s">
        <v>224</v>
      </c>
      <c r="D221" s="57" t="s">
        <v>40</v>
      </c>
      <c r="E221" s="57" t="s">
        <v>41</v>
      </c>
      <c r="F221" s="61">
        <v>340</v>
      </c>
      <c r="G221" s="62">
        <v>9.5</v>
      </c>
      <c r="H221" s="84">
        <v>10</v>
      </c>
      <c r="I221" s="54">
        <f t="shared" si="25"/>
        <v>6.0000000000000001E-3</v>
      </c>
      <c r="J221" s="54">
        <v>6.0000000000000001E-3</v>
      </c>
      <c r="K221" s="59">
        <v>0.1</v>
      </c>
      <c r="L221" s="60">
        <v>1</v>
      </c>
      <c r="M221" s="59">
        <v>0.1</v>
      </c>
      <c r="N221" s="58">
        <v>6.0000000000000001E-3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45691</v>
      </c>
      <c r="B222" s="64">
        <v>45699</v>
      </c>
      <c r="C222" s="57" t="s">
        <v>232</v>
      </c>
      <c r="D222" s="57" t="s">
        <v>40</v>
      </c>
      <c r="E222" s="57" t="s">
        <v>41</v>
      </c>
      <c r="F222" s="61">
        <v>320</v>
      </c>
      <c r="G222" s="62">
        <v>9</v>
      </c>
      <c r="H222" s="84">
        <v>8.8000000000000007</v>
      </c>
      <c r="I222" s="54">
        <f t="shared" si="25"/>
        <v>-2.3999999999999915E-3</v>
      </c>
      <c r="J222" s="54">
        <v>-2.3999999999999998E-3</v>
      </c>
      <c r="K222" s="59">
        <v>0.1</v>
      </c>
      <c r="L222" s="60">
        <v>1</v>
      </c>
      <c r="M222" s="59">
        <v>0.1</v>
      </c>
      <c r="N222" s="58">
        <v>-2.3999999999999998E-3</v>
      </c>
      <c r="O222" s="75">
        <v>0.16</v>
      </c>
      <c r="P222" s="57">
        <v>12</v>
      </c>
    </row>
    <row r="223" spans="1:16" s="57" customFormat="1" ht="30.75" customHeight="1" x14ac:dyDescent="0.35">
      <c r="A223" s="64">
        <v>45671</v>
      </c>
      <c r="B223" s="64">
        <v>45700</v>
      </c>
      <c r="C223" s="57" t="s">
        <v>230</v>
      </c>
      <c r="D223" s="57" t="s">
        <v>40</v>
      </c>
      <c r="E223" s="57" t="s">
        <v>41</v>
      </c>
      <c r="F223" s="61">
        <v>310</v>
      </c>
      <c r="G223" s="62">
        <v>8</v>
      </c>
      <c r="H223" s="84">
        <v>9.8000000000000007</v>
      </c>
      <c r="I223" s="54">
        <f t="shared" si="25"/>
        <v>2.3400000000000008E-2</v>
      </c>
      <c r="J223" s="54">
        <v>2.3400000000000001E-2</v>
      </c>
      <c r="K223" s="59">
        <v>0.1</v>
      </c>
      <c r="L223" s="60">
        <v>1</v>
      </c>
      <c r="M223" s="59">
        <v>0.1</v>
      </c>
      <c r="N223" s="58">
        <v>2.3400000000000001E-2</v>
      </c>
      <c r="O223" s="75">
        <v>0.16</v>
      </c>
      <c r="P223" s="57">
        <v>13</v>
      </c>
    </row>
    <row r="224" spans="1:16" s="57" customFormat="1" ht="30.75" customHeight="1" x14ac:dyDescent="0.35">
      <c r="A224" s="64">
        <v>45679</v>
      </c>
      <c r="B224" s="64">
        <v>45709</v>
      </c>
      <c r="C224" s="57" t="s">
        <v>233</v>
      </c>
      <c r="D224" s="57" t="s">
        <v>40</v>
      </c>
      <c r="E224" s="57" t="s">
        <v>41</v>
      </c>
      <c r="F224" s="61">
        <v>540</v>
      </c>
      <c r="G224" s="62">
        <v>9</v>
      </c>
      <c r="H224" s="84">
        <v>10</v>
      </c>
      <c r="I224" s="54">
        <f t="shared" si="25"/>
        <v>1.2E-2</v>
      </c>
      <c r="J224" s="54">
        <v>1.2E-2</v>
      </c>
      <c r="K224" s="59">
        <v>0.1</v>
      </c>
      <c r="L224" s="60">
        <v>1</v>
      </c>
      <c r="M224" s="59">
        <v>0.1</v>
      </c>
      <c r="N224" s="58">
        <v>1.2E-2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45685</v>
      </c>
      <c r="B225" s="64">
        <v>45709</v>
      </c>
      <c r="C225" s="57" t="s">
        <v>234</v>
      </c>
      <c r="D225" s="57" t="s">
        <v>40</v>
      </c>
      <c r="E225" s="57" t="s">
        <v>41</v>
      </c>
      <c r="F225" s="61">
        <v>110</v>
      </c>
      <c r="G225" s="62">
        <v>9</v>
      </c>
      <c r="H225" s="84">
        <v>10</v>
      </c>
      <c r="I225" s="54">
        <f t="shared" si="25"/>
        <v>1.2E-2</v>
      </c>
      <c r="J225" s="54">
        <v>1.2E-2</v>
      </c>
      <c r="K225" s="59">
        <v>0.1</v>
      </c>
      <c r="L225" s="60">
        <v>1</v>
      </c>
      <c r="M225" s="59">
        <v>0.1</v>
      </c>
      <c r="N225" s="58">
        <v>1.2E-2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45685</v>
      </c>
      <c r="B226" s="64">
        <v>45709</v>
      </c>
      <c r="C226" s="57" t="s">
        <v>231</v>
      </c>
      <c r="D226" s="57" t="s">
        <v>40</v>
      </c>
      <c r="E226" s="57" t="s">
        <v>41</v>
      </c>
      <c r="F226" s="61">
        <v>95</v>
      </c>
      <c r="G226" s="62">
        <v>4.4000000000000004</v>
      </c>
      <c r="H226" s="84">
        <v>5</v>
      </c>
      <c r="I226" s="54">
        <f t="shared" si="25"/>
        <v>1.4999999999999993E-2</v>
      </c>
      <c r="J226" s="54">
        <v>1.4999999999999999E-2</v>
      </c>
      <c r="K226" s="59">
        <v>0.1</v>
      </c>
      <c r="L226" s="60">
        <v>1</v>
      </c>
      <c r="M226" s="59">
        <v>0.1</v>
      </c>
      <c r="N226" s="58">
        <v>1.4999999999999999E-2</v>
      </c>
      <c r="O226" s="75">
        <v>0.16</v>
      </c>
      <c r="P226" s="57">
        <v>25</v>
      </c>
    </row>
    <row r="227" spans="1:16" s="57" customFormat="1" ht="30.75" customHeight="1" x14ac:dyDescent="0.35">
      <c r="A227" s="64">
        <v>45720</v>
      </c>
      <c r="B227" s="64">
        <v>45720</v>
      </c>
      <c r="C227" s="57" t="s">
        <v>238</v>
      </c>
      <c r="D227" s="57" t="s">
        <v>40</v>
      </c>
      <c r="E227" s="57" t="s">
        <v>41</v>
      </c>
      <c r="F227" s="61">
        <v>590</v>
      </c>
      <c r="G227" s="62">
        <v>8.6</v>
      </c>
      <c r="H227" s="84">
        <v>5.4</v>
      </c>
      <c r="I227" s="54">
        <f t="shared" ref="I227:I232" si="26">(G227-H227)/(G227)*(-G227*100*P227)/100000</f>
        <v>-3.8399999999999997E-2</v>
      </c>
      <c r="J227" s="54">
        <v>-3.8399999999999997E-2</v>
      </c>
      <c r="K227" s="59">
        <v>0.1</v>
      </c>
      <c r="L227" s="60">
        <v>1</v>
      </c>
      <c r="M227" s="59">
        <v>0.1</v>
      </c>
      <c r="N227" s="58">
        <v>-3.8399999999999997E-2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45712</v>
      </c>
      <c r="B228" s="64">
        <v>45721</v>
      </c>
      <c r="C228" s="57" t="s">
        <v>235</v>
      </c>
      <c r="D228" s="57" t="s">
        <v>40</v>
      </c>
      <c r="E228" s="57" t="s">
        <v>41</v>
      </c>
      <c r="F228" s="61">
        <v>245</v>
      </c>
      <c r="G228" s="62">
        <v>9</v>
      </c>
      <c r="H228" s="84">
        <v>8.5</v>
      </c>
      <c r="I228" s="54">
        <f t="shared" si="26"/>
        <v>-6.0000000000000001E-3</v>
      </c>
      <c r="J228" s="54">
        <v>-6.0000000000000001E-3</v>
      </c>
      <c r="K228" s="59">
        <v>0.1</v>
      </c>
      <c r="L228" s="60">
        <v>1</v>
      </c>
      <c r="M228" s="59">
        <v>0.1</v>
      </c>
      <c r="N228" s="58">
        <v>-6.0000000000000001E-3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45714</v>
      </c>
      <c r="B229" s="64">
        <v>45723</v>
      </c>
      <c r="C229" s="57" t="s">
        <v>246</v>
      </c>
      <c r="D229" s="57" t="s">
        <v>40</v>
      </c>
      <c r="E229" s="57" t="s">
        <v>41</v>
      </c>
      <c r="F229" s="61">
        <v>350</v>
      </c>
      <c r="G229" s="62">
        <v>9</v>
      </c>
      <c r="H229" s="84">
        <v>9.94</v>
      </c>
      <c r="I229" s="54">
        <f t="shared" si="26"/>
        <v>1.1279999999999995E-2</v>
      </c>
      <c r="J229" s="54">
        <v>1.1299999999999999E-2</v>
      </c>
      <c r="K229" s="59">
        <v>0.1</v>
      </c>
      <c r="L229" s="60">
        <v>1</v>
      </c>
      <c r="M229" s="59">
        <v>0.1</v>
      </c>
      <c r="N229" s="58">
        <v>1.1299999999999999E-2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45715</v>
      </c>
      <c r="B230" s="64">
        <v>45723</v>
      </c>
      <c r="C230" s="57" t="s">
        <v>236</v>
      </c>
      <c r="D230" s="57" t="s">
        <v>40</v>
      </c>
      <c r="E230" s="57" t="s">
        <v>41</v>
      </c>
      <c r="F230" s="61">
        <v>94</v>
      </c>
      <c r="G230" s="62">
        <v>2.65</v>
      </c>
      <c r="H230" s="84">
        <v>2.96</v>
      </c>
      <c r="I230" s="54">
        <f t="shared" si="26"/>
        <v>1.2400000000000003E-2</v>
      </c>
      <c r="J230" s="54">
        <v>1.24E-2</v>
      </c>
      <c r="K230" s="59">
        <v>0.1</v>
      </c>
      <c r="L230" s="60">
        <v>1</v>
      </c>
      <c r="M230" s="59">
        <v>0.1</v>
      </c>
      <c r="N230" s="58">
        <v>1.24E-2</v>
      </c>
      <c r="O230" s="75">
        <v>0.16</v>
      </c>
      <c r="P230" s="57">
        <v>40</v>
      </c>
    </row>
    <row r="231" spans="1:16" s="57" customFormat="1" ht="30.75" customHeight="1" x14ac:dyDescent="0.35">
      <c r="A231" s="64">
        <v>45716</v>
      </c>
      <c r="B231" s="64">
        <v>45726</v>
      </c>
      <c r="C231" s="57" t="s">
        <v>242</v>
      </c>
      <c r="D231" s="57" t="s">
        <v>40</v>
      </c>
      <c r="E231" s="57" t="s">
        <v>41</v>
      </c>
      <c r="F231" s="61">
        <v>220</v>
      </c>
      <c r="G231" s="62">
        <v>8.8000000000000007</v>
      </c>
      <c r="H231" s="84">
        <v>6.9</v>
      </c>
      <c r="I231" s="54">
        <f t="shared" si="26"/>
        <v>-2.2800000000000008E-2</v>
      </c>
      <c r="J231" s="54">
        <v>-2.2800000000000001E-2</v>
      </c>
      <c r="K231" s="59">
        <v>0.1</v>
      </c>
      <c r="L231" s="60">
        <v>1</v>
      </c>
      <c r="M231" s="59">
        <v>0.1</v>
      </c>
      <c r="N231" s="58">
        <v>-2.2800000000000001E-2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45715</v>
      </c>
      <c r="B232" s="64">
        <v>45726</v>
      </c>
      <c r="C232" s="57" t="s">
        <v>243</v>
      </c>
      <c r="D232" s="57" t="s">
        <v>40</v>
      </c>
      <c r="E232" s="57" t="s">
        <v>41</v>
      </c>
      <c r="F232" s="61">
        <v>150</v>
      </c>
      <c r="G232" s="62">
        <v>4.3499999999999996</v>
      </c>
      <c r="H232" s="84">
        <v>4.9800000000000004</v>
      </c>
      <c r="I232" s="54">
        <f t="shared" si="26"/>
        <v>1.5750000000000017E-2</v>
      </c>
      <c r="J232" s="54">
        <v>1.5800000000000002E-2</v>
      </c>
      <c r="K232" s="59">
        <v>0.1</v>
      </c>
      <c r="L232" s="60">
        <v>1</v>
      </c>
      <c r="M232" s="59">
        <v>0.1</v>
      </c>
      <c r="N232" s="58">
        <v>1.5800000000000002E-2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45714</v>
      </c>
      <c r="B233" s="64">
        <v>45727</v>
      </c>
      <c r="C233" s="57" t="s">
        <v>244</v>
      </c>
      <c r="D233" s="57" t="s">
        <v>40</v>
      </c>
      <c r="E233" s="57" t="s">
        <v>41</v>
      </c>
      <c r="F233" s="61">
        <v>170</v>
      </c>
      <c r="G233" s="62">
        <v>9</v>
      </c>
      <c r="H233" s="84">
        <v>7.7</v>
      </c>
      <c r="I233" s="54">
        <f>(G233-H233)/(G233)*(-G233*100*P233)/100000</f>
        <v>-1.5599999999999998E-2</v>
      </c>
      <c r="J233" s="54">
        <v>-1.5599999999999999E-2</v>
      </c>
      <c r="K233" s="59">
        <v>0.1</v>
      </c>
      <c r="L233" s="60">
        <v>1</v>
      </c>
      <c r="M233" s="59">
        <v>0.1</v>
      </c>
      <c r="N233" s="58">
        <v>-1.5599999999999999E-2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45716</v>
      </c>
      <c r="B234" s="64">
        <v>45737</v>
      </c>
      <c r="C234" s="57" t="s">
        <v>237</v>
      </c>
      <c r="D234" s="57" t="s">
        <v>40</v>
      </c>
      <c r="E234" s="57" t="s">
        <v>41</v>
      </c>
      <c r="F234" s="61">
        <v>250</v>
      </c>
      <c r="G234" s="62">
        <v>9.1999999999999993</v>
      </c>
      <c r="H234" s="84">
        <v>10</v>
      </c>
      <c r="I234" s="54">
        <v>9.5999999999999992E-3</v>
      </c>
      <c r="J234" s="54">
        <v>9.5999999999999992E-3</v>
      </c>
      <c r="K234" s="59">
        <v>0.1</v>
      </c>
      <c r="L234" s="60">
        <v>1</v>
      </c>
      <c r="M234" s="59">
        <v>0.1</v>
      </c>
      <c r="N234" s="58">
        <v>9.5999999999999992E-3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45721</v>
      </c>
      <c r="B235" s="64">
        <v>45737</v>
      </c>
      <c r="C235" s="57" t="s">
        <v>239</v>
      </c>
      <c r="D235" s="57" t="s">
        <v>40</v>
      </c>
      <c r="E235" s="57" t="s">
        <v>41</v>
      </c>
      <c r="F235" s="61">
        <v>41</v>
      </c>
      <c r="G235" s="62">
        <v>2.6</v>
      </c>
      <c r="H235" s="84">
        <v>3</v>
      </c>
      <c r="I235" s="54">
        <f t="shared" ref="I235:I240" si="27">(G235-H235)/(G235)*(-G235*100*P235)/100000</f>
        <v>1.5999999999999997E-2</v>
      </c>
      <c r="J235" s="54">
        <v>1.6E-2</v>
      </c>
      <c r="K235" s="59">
        <v>0.1</v>
      </c>
      <c r="L235" s="60">
        <v>1</v>
      </c>
      <c r="M235" s="59">
        <v>0.1</v>
      </c>
      <c r="N235" s="58">
        <v>1.6E-2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45722</v>
      </c>
      <c r="B236" s="64">
        <v>45737</v>
      </c>
      <c r="C236" s="57" t="s">
        <v>240</v>
      </c>
      <c r="D236" s="57" t="s">
        <v>40</v>
      </c>
      <c r="E236" s="57" t="s">
        <v>41</v>
      </c>
      <c r="F236" s="61">
        <v>53</v>
      </c>
      <c r="G236" s="62">
        <v>2.6</v>
      </c>
      <c r="H236" s="84">
        <v>3</v>
      </c>
      <c r="I236" s="54">
        <f t="shared" si="27"/>
        <v>1.5999999999999997E-2</v>
      </c>
      <c r="J236" s="54">
        <v>1.6E-2</v>
      </c>
      <c r="K236" s="59">
        <v>0.1</v>
      </c>
      <c r="L236" s="60">
        <v>1</v>
      </c>
      <c r="M236" s="59">
        <v>0.1</v>
      </c>
      <c r="N236" s="58">
        <v>1.6E-2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45723</v>
      </c>
      <c r="B237" s="64">
        <v>45737</v>
      </c>
      <c r="C237" s="57" t="s">
        <v>241</v>
      </c>
      <c r="D237" s="57" t="s">
        <v>40</v>
      </c>
      <c r="E237" s="57" t="s">
        <v>41</v>
      </c>
      <c r="F237" s="61">
        <v>53</v>
      </c>
      <c r="G237" s="62">
        <v>1.75</v>
      </c>
      <c r="H237" s="84">
        <v>2</v>
      </c>
      <c r="I237" s="54">
        <f t="shared" si="27"/>
        <v>1.2500000000000001E-2</v>
      </c>
      <c r="J237" s="54">
        <v>1.2500000000000001E-2</v>
      </c>
      <c r="K237" s="59">
        <v>0.1</v>
      </c>
      <c r="L237" s="60">
        <v>1</v>
      </c>
      <c r="M237" s="59">
        <v>0.1</v>
      </c>
      <c r="N237" s="58">
        <v>1.2500000000000001E-2</v>
      </c>
      <c r="O237" s="75">
        <v>0.16</v>
      </c>
      <c r="P237" s="57">
        <v>50</v>
      </c>
    </row>
    <row r="238" spans="1:16" s="57" customFormat="1" ht="30.75" customHeight="1" x14ac:dyDescent="0.35">
      <c r="A238" s="64">
        <v>45722</v>
      </c>
      <c r="B238" s="64">
        <v>45740</v>
      </c>
      <c r="C238" s="57" t="s">
        <v>248</v>
      </c>
      <c r="D238" s="57" t="s">
        <v>40</v>
      </c>
      <c r="E238" s="57" t="s">
        <v>41</v>
      </c>
      <c r="F238" s="61">
        <v>52.5</v>
      </c>
      <c r="G238" s="62">
        <v>4.3499999999999996</v>
      </c>
      <c r="H238" s="84">
        <v>4.3499999999999996</v>
      </c>
      <c r="I238" s="54">
        <f t="shared" si="27"/>
        <v>0</v>
      </c>
      <c r="J238" s="54">
        <v>0</v>
      </c>
      <c r="K238" s="59">
        <v>0.1</v>
      </c>
      <c r="L238" s="60">
        <v>1</v>
      </c>
      <c r="M238" s="59">
        <v>0.1</v>
      </c>
      <c r="N238" s="58">
        <v>0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45729</v>
      </c>
      <c r="B239" s="64">
        <v>45743</v>
      </c>
      <c r="C239" s="57" t="s">
        <v>250</v>
      </c>
      <c r="D239" s="57" t="s">
        <v>40</v>
      </c>
      <c r="E239" s="57" t="s">
        <v>41</v>
      </c>
      <c r="F239" s="61">
        <v>310</v>
      </c>
      <c r="G239" s="62">
        <v>8.5</v>
      </c>
      <c r="H239" s="84">
        <v>8.5</v>
      </c>
      <c r="I239" s="54">
        <f t="shared" si="27"/>
        <v>0</v>
      </c>
      <c r="J239" s="54">
        <v>0</v>
      </c>
      <c r="K239" s="59">
        <v>0.1</v>
      </c>
      <c r="L239" s="60">
        <v>1</v>
      </c>
      <c r="M239" s="59">
        <v>0.1</v>
      </c>
      <c r="N239" s="58">
        <v>0</v>
      </c>
      <c r="O239" s="75">
        <v>0.16</v>
      </c>
      <c r="P239" s="57">
        <v>13</v>
      </c>
    </row>
    <row r="240" spans="1:16" s="57" customFormat="1" ht="30.75" customHeight="1" x14ac:dyDescent="0.35">
      <c r="A240" s="64">
        <v>45729</v>
      </c>
      <c r="B240" s="64">
        <v>45744</v>
      </c>
      <c r="C240" s="57" t="s">
        <v>245</v>
      </c>
      <c r="D240" s="57" t="s">
        <v>40</v>
      </c>
      <c r="E240" s="57" t="s">
        <v>41</v>
      </c>
      <c r="F240" s="61">
        <v>140</v>
      </c>
      <c r="G240" s="62">
        <v>4.3</v>
      </c>
      <c r="H240" s="84">
        <v>4.9800000000000004</v>
      </c>
      <c r="I240" s="54">
        <f t="shared" si="27"/>
        <v>1.7000000000000015E-2</v>
      </c>
      <c r="J240" s="54">
        <v>1.7000000000000001E-2</v>
      </c>
      <c r="K240" s="59">
        <v>0.1</v>
      </c>
      <c r="L240" s="60">
        <v>1</v>
      </c>
      <c r="M240" s="59">
        <v>0.1</v>
      </c>
      <c r="N240" s="58">
        <v>1.7000000000000001E-2</v>
      </c>
      <c r="O240" s="75">
        <v>0.16</v>
      </c>
      <c r="P240" s="57">
        <v>25</v>
      </c>
    </row>
    <row r="241" spans="1:16" s="57" customFormat="1" ht="30.75" customHeight="1" x14ac:dyDescent="0.35">
      <c r="A241" s="64">
        <v>45730</v>
      </c>
      <c r="B241" s="64">
        <v>45748</v>
      </c>
      <c r="C241" s="57" t="s">
        <v>251</v>
      </c>
      <c r="D241" s="57" t="s">
        <v>40</v>
      </c>
      <c r="E241" s="57" t="s">
        <v>41</v>
      </c>
      <c r="F241" s="61">
        <v>87</v>
      </c>
      <c r="G241" s="62">
        <v>2.6</v>
      </c>
      <c r="H241" s="84">
        <v>2.97</v>
      </c>
      <c r="I241" s="54">
        <f>(G241-H241)/(G241)*(-G241*100*P241)/100000</f>
        <v>1.4800000000000004E-2</v>
      </c>
      <c r="J241" s="54">
        <v>1.4800000000000001E-2</v>
      </c>
      <c r="K241" s="59">
        <v>0.1</v>
      </c>
      <c r="L241" s="60">
        <v>1</v>
      </c>
      <c r="M241" s="59">
        <v>0.1</v>
      </c>
      <c r="N241" s="58">
        <v>2.4799999999999999E-2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45747</v>
      </c>
      <c r="B242" s="64">
        <v>45751</v>
      </c>
      <c r="C242" s="57" t="s">
        <v>254</v>
      </c>
      <c r="D242" s="57" t="s">
        <v>40</v>
      </c>
      <c r="E242" s="57" t="s">
        <v>41</v>
      </c>
      <c r="F242" s="61">
        <v>95</v>
      </c>
      <c r="G242" s="62">
        <v>4.5999999999999996</v>
      </c>
      <c r="H242" s="84">
        <v>3.6</v>
      </c>
      <c r="I242" s="54">
        <f>(G242-H242)/(G242)*(-G242*100*P242)/100000</f>
        <v>-2.4999999999999988E-2</v>
      </c>
      <c r="J242" s="54">
        <v>-2.5000000000000001E-2</v>
      </c>
      <c r="K242" s="59">
        <v>0.1</v>
      </c>
      <c r="L242" s="60">
        <v>1</v>
      </c>
      <c r="M242" s="59">
        <v>0.1</v>
      </c>
      <c r="N242" s="58">
        <v>-2.5000000000000001E-2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45750</v>
      </c>
      <c r="B243" s="64">
        <v>45754</v>
      </c>
      <c r="C243" s="57" t="s">
        <v>253</v>
      </c>
      <c r="D243" s="57" t="s">
        <v>40</v>
      </c>
      <c r="E243" s="57" t="s">
        <v>41</v>
      </c>
      <c r="F243" s="61">
        <v>273</v>
      </c>
      <c r="G243" s="62">
        <v>2.6</v>
      </c>
      <c r="H243" s="84">
        <v>2.1</v>
      </c>
      <c r="I243" s="54">
        <f>(G243-H243)/(G243)*(-G243*100*P243)/100000</f>
        <v>-1.9999999999999997E-2</v>
      </c>
      <c r="J243" s="54">
        <v>-0.02</v>
      </c>
      <c r="K243" s="59">
        <v>0.1</v>
      </c>
      <c r="L243" s="60">
        <v>1</v>
      </c>
      <c r="M243" s="59">
        <v>0.1</v>
      </c>
      <c r="N243" s="58">
        <v>-0.02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45755</v>
      </c>
      <c r="B244" s="64">
        <v>45878</v>
      </c>
      <c r="C244" s="57" t="s">
        <v>151</v>
      </c>
      <c r="D244" s="57" t="s">
        <v>40</v>
      </c>
      <c r="E244" s="57" t="s">
        <v>41</v>
      </c>
      <c r="F244" s="61">
        <v>85</v>
      </c>
      <c r="G244" s="62">
        <v>2.6</v>
      </c>
      <c r="H244" s="84">
        <v>2.4</v>
      </c>
      <c r="I244" s="54">
        <f>(G244-H244)/(G244)*(-G244*100*P244)/100000</f>
        <v>-8.0000000000000054E-3</v>
      </c>
      <c r="J244" s="54">
        <v>-8.0000000000000002E-3</v>
      </c>
      <c r="K244" s="59">
        <v>0.1</v>
      </c>
      <c r="L244" s="60">
        <v>1</v>
      </c>
      <c r="M244" s="59">
        <v>0.1</v>
      </c>
      <c r="N244" s="58">
        <v>8.0000000000000002E-3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45757</v>
      </c>
      <c r="B245" s="64">
        <v>45761</v>
      </c>
      <c r="C245" s="57" t="s">
        <v>255</v>
      </c>
      <c r="D245" s="57" t="s">
        <v>40</v>
      </c>
      <c r="E245" s="57" t="s">
        <v>41</v>
      </c>
      <c r="F245" s="61">
        <v>25</v>
      </c>
      <c r="G245" s="62">
        <v>32.74</v>
      </c>
      <c r="H245" s="84">
        <v>36.31</v>
      </c>
      <c r="I245" s="118">
        <f>(($H245-$G245)*$P245)/1000</f>
        <v>1.071</v>
      </c>
      <c r="J245" s="54">
        <f>(($H245-$G245)*$P245)/100000</f>
        <v>1.0710000000000001E-2</v>
      </c>
      <c r="K245" s="59">
        <v>0.1</v>
      </c>
      <c r="L245" s="60">
        <v>1</v>
      </c>
      <c r="M245" s="59">
        <v>0.1</v>
      </c>
      <c r="N245" s="58">
        <v>1.0699999999999999E-2</v>
      </c>
      <c r="O245" s="75">
        <v>0.16</v>
      </c>
      <c r="P245" s="57">
        <v>300</v>
      </c>
    </row>
    <row r="246" spans="1:16" s="57" customFormat="1" ht="30.75" customHeight="1" x14ac:dyDescent="0.35">
      <c r="A246" s="64">
        <v>45751</v>
      </c>
      <c r="B246" s="64">
        <v>45764</v>
      </c>
      <c r="C246" s="57" t="s">
        <v>257</v>
      </c>
      <c r="D246" s="57" t="s">
        <v>40</v>
      </c>
      <c r="E246" s="57" t="s">
        <v>41</v>
      </c>
      <c r="F246" s="61">
        <v>75</v>
      </c>
      <c r="G246" s="62">
        <v>4.5</v>
      </c>
      <c r="H246" s="84">
        <v>5</v>
      </c>
      <c r="I246" s="54">
        <f t="shared" ref="I246:I251" si="28">(G246-H246)/(G246)*(-G246*100*P246)/100000</f>
        <v>1.2500000000000001E-2</v>
      </c>
      <c r="J246" s="54">
        <v>1.2500000000000001E-2</v>
      </c>
      <c r="K246" s="59">
        <v>0.1</v>
      </c>
      <c r="L246" s="60">
        <v>1</v>
      </c>
      <c r="M246" s="59">
        <v>0.1</v>
      </c>
      <c r="N246" s="58">
        <v>1.2500000000000001E-2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45750</v>
      </c>
      <c r="B247" s="64">
        <v>45764</v>
      </c>
      <c r="C247" s="57" t="s">
        <v>252</v>
      </c>
      <c r="D247" s="57" t="s">
        <v>40</v>
      </c>
      <c r="E247" s="57" t="s">
        <v>41</v>
      </c>
      <c r="F247" s="61">
        <v>800</v>
      </c>
      <c r="G247" s="62">
        <v>8.5</v>
      </c>
      <c r="H247" s="84">
        <v>10</v>
      </c>
      <c r="I247" s="54">
        <f t="shared" si="28"/>
        <v>1.9500000000000003E-2</v>
      </c>
      <c r="J247" s="54">
        <v>1.95E-2</v>
      </c>
      <c r="K247" s="59">
        <v>0.1</v>
      </c>
      <c r="L247" s="60">
        <v>1</v>
      </c>
      <c r="M247" s="59">
        <v>0.1</v>
      </c>
      <c r="N247" s="58">
        <v>1.95E-2</v>
      </c>
      <c r="O247" s="75">
        <v>0.16</v>
      </c>
      <c r="P247" s="57">
        <v>13</v>
      </c>
    </row>
    <row r="248" spans="1:16" s="57" customFormat="1" ht="30.75" customHeight="1" x14ac:dyDescent="0.35">
      <c r="A248" s="64">
        <v>45737</v>
      </c>
      <c r="B248" s="64">
        <v>45764</v>
      </c>
      <c r="C248" s="57" t="s">
        <v>258</v>
      </c>
      <c r="D248" s="57" t="s">
        <v>40</v>
      </c>
      <c r="E248" s="57" t="s">
        <v>41</v>
      </c>
      <c r="F248" s="61">
        <v>170</v>
      </c>
      <c r="G248" s="62">
        <v>8.8000000000000007</v>
      </c>
      <c r="H248" s="84">
        <v>10</v>
      </c>
      <c r="I248" s="54">
        <f t="shared" si="28"/>
        <v>1.4399999999999993E-2</v>
      </c>
      <c r="J248" s="54">
        <v>1.44E-2</v>
      </c>
      <c r="K248" s="59">
        <v>0.1</v>
      </c>
      <c r="L248" s="60">
        <v>1</v>
      </c>
      <c r="M248" s="59">
        <v>0.1</v>
      </c>
      <c r="N248" s="58">
        <v>1.44E-2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45740</v>
      </c>
      <c r="B249" s="64">
        <v>45764</v>
      </c>
      <c r="C249" s="57" t="s">
        <v>249</v>
      </c>
      <c r="D249" s="57" t="s">
        <v>40</v>
      </c>
      <c r="E249" s="57" t="s">
        <v>41</v>
      </c>
      <c r="F249" s="61">
        <v>850</v>
      </c>
      <c r="G249" s="62">
        <v>8.5</v>
      </c>
      <c r="H249" s="84">
        <v>10</v>
      </c>
      <c r="I249" s="54">
        <f t="shared" si="28"/>
        <v>1.9500000000000003E-2</v>
      </c>
      <c r="J249" s="54">
        <v>1.95E-2</v>
      </c>
      <c r="K249" s="59">
        <v>0.1</v>
      </c>
      <c r="L249" s="60">
        <v>1</v>
      </c>
      <c r="M249" s="59">
        <v>0.1</v>
      </c>
      <c r="N249" s="58">
        <v>1.95E-2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45757</v>
      </c>
      <c r="B250" s="64">
        <v>45764</v>
      </c>
      <c r="C250" s="57" t="s">
        <v>256</v>
      </c>
      <c r="D250" s="57" t="s">
        <v>40</v>
      </c>
      <c r="E250" s="57" t="s">
        <v>41</v>
      </c>
      <c r="F250" s="61">
        <v>340</v>
      </c>
      <c r="G250" s="62">
        <v>8.5</v>
      </c>
      <c r="H250" s="84">
        <v>10</v>
      </c>
      <c r="I250" s="54">
        <f t="shared" si="28"/>
        <v>1.9500000000000003E-2</v>
      </c>
      <c r="J250" s="54">
        <v>1.95E-2</v>
      </c>
      <c r="K250" s="59">
        <v>0.1</v>
      </c>
      <c r="L250" s="60">
        <v>1</v>
      </c>
      <c r="M250" s="59">
        <v>0.1</v>
      </c>
      <c r="N250" s="58">
        <v>1.95E-2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45763</v>
      </c>
      <c r="B251" s="64">
        <v>45769</v>
      </c>
      <c r="C251" s="57" t="s">
        <v>263</v>
      </c>
      <c r="D251" s="57" t="s">
        <v>40</v>
      </c>
      <c r="E251" s="57" t="s">
        <v>41</v>
      </c>
      <c r="F251" s="61">
        <v>400</v>
      </c>
      <c r="G251" s="62">
        <v>8.5</v>
      </c>
      <c r="H251" s="84">
        <v>9</v>
      </c>
      <c r="I251" s="54">
        <f t="shared" si="28"/>
        <v>6.4999999999999997E-3</v>
      </c>
      <c r="J251" s="54">
        <v>6.4999999999999997E-3</v>
      </c>
      <c r="K251" s="59">
        <v>0.1</v>
      </c>
      <c r="L251" s="60">
        <v>1</v>
      </c>
      <c r="M251" s="59">
        <v>0.1</v>
      </c>
      <c r="N251" s="58">
        <v>6.4999999999999997E-3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45768</v>
      </c>
      <c r="B252" s="64">
        <v>45771</v>
      </c>
      <c r="C252" s="57" t="s">
        <v>265</v>
      </c>
      <c r="D252" s="57" t="s">
        <v>40</v>
      </c>
      <c r="E252" s="57" t="s">
        <v>41</v>
      </c>
      <c r="F252" s="61">
        <v>860</v>
      </c>
      <c r="G252" s="62">
        <v>8.6</v>
      </c>
      <c r="H252" s="84">
        <v>9.9</v>
      </c>
      <c r="I252" s="54">
        <f t="shared" ref="I252:I257" si="29">(G252-H252)/(G252)*(-G252*100*P252)/100000</f>
        <v>1.6900000000000012E-2</v>
      </c>
      <c r="J252" s="54">
        <v>1.6899999999999998E-2</v>
      </c>
      <c r="K252" s="59">
        <v>0.1</v>
      </c>
      <c r="L252" s="60">
        <v>1</v>
      </c>
      <c r="M252" s="59">
        <v>0.1</v>
      </c>
      <c r="N252" s="58">
        <v>1.6899999999999998E-2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45764</v>
      </c>
      <c r="B253" s="64">
        <v>45771</v>
      </c>
      <c r="C253" s="57" t="s">
        <v>259</v>
      </c>
      <c r="D253" s="57" t="s">
        <v>40</v>
      </c>
      <c r="E253" s="57" t="s">
        <v>41</v>
      </c>
      <c r="F253" s="61">
        <v>210</v>
      </c>
      <c r="G253" s="62">
        <v>8.5</v>
      </c>
      <c r="H253" s="84">
        <v>9.9499999999999993</v>
      </c>
      <c r="I253" s="54">
        <f t="shared" si="29"/>
        <v>1.8849999999999992E-2</v>
      </c>
      <c r="J253" s="54">
        <v>1.89E-2</v>
      </c>
      <c r="K253" s="59">
        <v>0.1</v>
      </c>
      <c r="L253" s="60">
        <v>1</v>
      </c>
      <c r="M253" s="59">
        <v>0.1</v>
      </c>
      <c r="N253" s="58">
        <v>1.89E-2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45771</v>
      </c>
      <c r="B254" s="64">
        <v>45777</v>
      </c>
      <c r="C254" s="57" t="s">
        <v>267</v>
      </c>
      <c r="D254" s="57" t="s">
        <v>40</v>
      </c>
      <c r="E254" s="57" t="s">
        <v>41</v>
      </c>
      <c r="F254" s="61">
        <v>320</v>
      </c>
      <c r="G254" s="62">
        <v>8.8000000000000007</v>
      </c>
      <c r="H254" s="84">
        <v>9.5</v>
      </c>
      <c r="I254" s="54">
        <f t="shared" si="29"/>
        <v>8.3999999999999925E-3</v>
      </c>
      <c r="J254" s="54">
        <v>8.3999999999999995E-3</v>
      </c>
      <c r="K254" s="59">
        <v>0.1</v>
      </c>
      <c r="L254" s="60">
        <v>1</v>
      </c>
      <c r="M254" s="59">
        <v>0.1</v>
      </c>
      <c r="N254" s="58">
        <v>8.3999999999999995E-3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45770</v>
      </c>
      <c r="B255" s="64">
        <v>45783</v>
      </c>
      <c r="C255" s="57" t="s">
        <v>274</v>
      </c>
      <c r="D255" s="57" t="s">
        <v>40</v>
      </c>
      <c r="E255" s="57" t="s">
        <v>41</v>
      </c>
      <c r="F255" s="61">
        <v>570</v>
      </c>
      <c r="G255" s="62">
        <v>8.6</v>
      </c>
      <c r="H255" s="84">
        <v>8</v>
      </c>
      <c r="I255" s="54">
        <f t="shared" si="29"/>
        <v>-7.1999999999999955E-3</v>
      </c>
      <c r="J255" s="54">
        <v>-7.1999999999999998E-3</v>
      </c>
      <c r="K255" s="59">
        <v>0.1</v>
      </c>
      <c r="L255" s="60">
        <v>1</v>
      </c>
      <c r="M255" s="59">
        <v>0.1</v>
      </c>
      <c r="N255" s="58">
        <v>-7.1999999999999998E-3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45769</v>
      </c>
      <c r="B256" s="64">
        <v>45783</v>
      </c>
      <c r="C256" s="57" t="s">
        <v>262</v>
      </c>
      <c r="D256" s="57" t="s">
        <v>40</v>
      </c>
      <c r="E256" s="57" t="s">
        <v>41</v>
      </c>
      <c r="F256" s="61">
        <v>230</v>
      </c>
      <c r="G256" s="62">
        <v>8.8000000000000007</v>
      </c>
      <c r="H256" s="84">
        <v>9.9499999999999993</v>
      </c>
      <c r="I256" s="54">
        <f t="shared" si="29"/>
        <v>1.4949999999999982E-2</v>
      </c>
      <c r="J256" s="54">
        <v>1.4999999999999999E-2</v>
      </c>
      <c r="K256" s="59">
        <v>0.1</v>
      </c>
      <c r="L256" s="60">
        <v>1</v>
      </c>
      <c r="M256" s="59">
        <v>0.1</v>
      </c>
      <c r="N256" s="58">
        <v>1.4999999999999999E-2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45772</v>
      </c>
      <c r="B257" s="64">
        <v>45785</v>
      </c>
      <c r="C257" s="57" t="s">
        <v>266</v>
      </c>
      <c r="D257" s="57" t="s">
        <v>40</v>
      </c>
      <c r="E257" s="57" t="s">
        <v>41</v>
      </c>
      <c r="F257" s="61">
        <v>260</v>
      </c>
      <c r="G257" s="62">
        <v>8.5</v>
      </c>
      <c r="H257" s="84">
        <v>9.9700000000000006</v>
      </c>
      <c r="I257" s="54">
        <f t="shared" si="29"/>
        <v>1.9110000000000009E-2</v>
      </c>
      <c r="J257" s="54">
        <v>1.9099999999999999E-2</v>
      </c>
      <c r="K257" s="59">
        <v>0.1</v>
      </c>
      <c r="L257" s="60">
        <v>1</v>
      </c>
      <c r="M257" s="59">
        <v>0.1</v>
      </c>
      <c r="N257" s="58">
        <v>1.9099999999999999E-2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45764</v>
      </c>
      <c r="B258" s="64">
        <v>45786</v>
      </c>
      <c r="C258" s="57" t="s">
        <v>260</v>
      </c>
      <c r="D258" s="57" t="s">
        <v>40</v>
      </c>
      <c r="E258" s="57" t="s">
        <v>41</v>
      </c>
      <c r="F258" s="61">
        <v>75</v>
      </c>
      <c r="G258" s="62">
        <v>4.4000000000000004</v>
      </c>
      <c r="H258" s="84">
        <v>4.9800000000000004</v>
      </c>
      <c r="I258" s="54">
        <f t="shared" ref="I258:I264" si="30">(G258-H258)/(G258)*(-G258*100*P258)/100000</f>
        <v>1.4500000000000004E-2</v>
      </c>
      <c r="J258" s="54">
        <v>1.4500000000000001E-2</v>
      </c>
      <c r="K258" s="59">
        <v>0.1</v>
      </c>
      <c r="L258" s="60">
        <v>1</v>
      </c>
      <c r="M258" s="59">
        <v>0.1</v>
      </c>
      <c r="N258" s="58">
        <v>1.4500000000000001E-2</v>
      </c>
      <c r="O258" s="75">
        <v>0.16</v>
      </c>
      <c r="P258" s="57">
        <v>25</v>
      </c>
    </row>
    <row r="259" spans="1:16" s="57" customFormat="1" ht="30.75" customHeight="1" x14ac:dyDescent="0.35">
      <c r="A259" s="64">
        <v>45768</v>
      </c>
      <c r="B259" s="64">
        <v>45789</v>
      </c>
      <c r="C259" s="57" t="s">
        <v>261</v>
      </c>
      <c r="D259" s="57" t="s">
        <v>40</v>
      </c>
      <c r="E259" s="57" t="s">
        <v>41</v>
      </c>
      <c r="F259" s="61">
        <v>200</v>
      </c>
      <c r="G259" s="62">
        <v>8.6999999999999993</v>
      </c>
      <c r="H259" s="84">
        <v>9.98</v>
      </c>
      <c r="I259" s="54">
        <f t="shared" si="30"/>
        <v>1.6640000000000012E-2</v>
      </c>
      <c r="J259" s="54">
        <v>1.66E-2</v>
      </c>
      <c r="K259" s="59">
        <v>0.1</v>
      </c>
      <c r="L259" s="60">
        <v>1</v>
      </c>
      <c r="M259" s="59">
        <v>0.1</v>
      </c>
      <c r="N259" s="58">
        <v>1.66E-2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45785</v>
      </c>
      <c r="B260" s="64">
        <v>45790</v>
      </c>
      <c r="C260" s="57" t="s">
        <v>273</v>
      </c>
      <c r="D260" s="57" t="s">
        <v>40</v>
      </c>
      <c r="E260" s="57" t="s">
        <v>41</v>
      </c>
      <c r="F260" s="61">
        <v>370</v>
      </c>
      <c r="G260" s="62">
        <v>8.8000000000000007</v>
      </c>
      <c r="H260" s="84">
        <v>8</v>
      </c>
      <c r="I260" s="54">
        <f t="shared" si="30"/>
        <v>-9.6000000000000096E-3</v>
      </c>
      <c r="J260" s="54">
        <v>-9.5999999999999992E-3</v>
      </c>
      <c r="K260" s="59">
        <v>0.1</v>
      </c>
      <c r="L260" s="60">
        <v>1</v>
      </c>
      <c r="M260" s="59">
        <v>0.1</v>
      </c>
      <c r="N260" s="58">
        <v>-9.5999999999999992E-3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45782</v>
      </c>
      <c r="B261" s="64">
        <v>45791</v>
      </c>
      <c r="C261" s="57" t="s">
        <v>269</v>
      </c>
      <c r="D261" s="57" t="s">
        <v>40</v>
      </c>
      <c r="E261" s="57" t="s">
        <v>41</v>
      </c>
      <c r="F261" s="61">
        <v>140</v>
      </c>
      <c r="G261" s="62">
        <v>4.3</v>
      </c>
      <c r="H261" s="84">
        <v>3.6</v>
      </c>
      <c r="I261" s="54">
        <f t="shared" si="30"/>
        <v>-1.7499999999999995E-2</v>
      </c>
      <c r="J261" s="54">
        <v>-1.7500000000000002E-2</v>
      </c>
      <c r="K261" s="59">
        <v>0.1</v>
      </c>
      <c r="L261" s="60">
        <v>1</v>
      </c>
      <c r="M261" s="59">
        <v>0.1</v>
      </c>
      <c r="N261" s="58">
        <v>-1.7500000000000002E-2</v>
      </c>
      <c r="O261" s="75">
        <v>0.16</v>
      </c>
      <c r="P261" s="57">
        <v>25</v>
      </c>
    </row>
    <row r="262" spans="1:16" s="57" customFormat="1" ht="30.75" customHeight="1" x14ac:dyDescent="0.35">
      <c r="A262" s="64">
        <v>45770</v>
      </c>
      <c r="B262" s="64">
        <v>45793</v>
      </c>
      <c r="C262" s="57" t="s">
        <v>264</v>
      </c>
      <c r="D262" s="57" t="s">
        <v>40</v>
      </c>
      <c r="E262" s="57" t="s">
        <v>41</v>
      </c>
      <c r="F262" s="61">
        <v>285</v>
      </c>
      <c r="G262" s="62">
        <v>8.8000000000000007</v>
      </c>
      <c r="H262" s="84">
        <v>10</v>
      </c>
      <c r="I262" s="54">
        <f t="shared" si="30"/>
        <v>1.4399999999999993E-2</v>
      </c>
      <c r="J262" s="54">
        <v>1.44E-2</v>
      </c>
      <c r="K262" s="59">
        <v>0.1</v>
      </c>
      <c r="L262" s="60">
        <v>1</v>
      </c>
      <c r="M262" s="59">
        <v>0.1</v>
      </c>
      <c r="N262" s="58">
        <v>1.44E-2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45783</v>
      </c>
      <c r="B263" s="64">
        <v>45799</v>
      </c>
      <c r="C263" s="57" t="s">
        <v>271</v>
      </c>
      <c r="D263" s="57" t="s">
        <v>40</v>
      </c>
      <c r="E263" s="57" t="s">
        <v>41</v>
      </c>
      <c r="F263" s="61">
        <v>83</v>
      </c>
      <c r="G263" s="62">
        <v>2.5</v>
      </c>
      <c r="H263" s="84">
        <v>2.2999999999999998</v>
      </c>
      <c r="I263" s="54">
        <f t="shared" si="30"/>
        <v>-8.0000000000000071E-3</v>
      </c>
      <c r="J263" s="54">
        <v>-8.0000000000000002E-3</v>
      </c>
      <c r="K263" s="59">
        <v>0.1</v>
      </c>
      <c r="L263" s="60">
        <v>1</v>
      </c>
      <c r="M263" s="59">
        <v>0.1</v>
      </c>
      <c r="N263" s="58">
        <v>-8.0000000000000002E-3</v>
      </c>
      <c r="O263" s="75">
        <v>0.16</v>
      </c>
      <c r="P263" s="57">
        <v>40</v>
      </c>
    </row>
    <row r="264" spans="1:16" s="57" customFormat="1" ht="30.75" customHeight="1" x14ac:dyDescent="0.35">
      <c r="A264" s="64">
        <v>45770</v>
      </c>
      <c r="B264" s="64">
        <v>45799</v>
      </c>
      <c r="C264" s="57" t="s">
        <v>276</v>
      </c>
      <c r="D264" s="57" t="s">
        <v>40</v>
      </c>
      <c r="E264" s="57" t="s">
        <v>41</v>
      </c>
      <c r="F264" s="61">
        <v>610</v>
      </c>
      <c r="G264" s="62">
        <v>8.6999999999999993</v>
      </c>
      <c r="H264" s="84">
        <v>9.4499999999999993</v>
      </c>
      <c r="I264" s="54">
        <f t="shared" si="30"/>
        <v>8.9999999999999993E-3</v>
      </c>
      <c r="J264" s="54">
        <v>8.0000000000000002E-3</v>
      </c>
      <c r="K264" s="59">
        <v>0.1</v>
      </c>
      <c r="L264" s="60">
        <v>1</v>
      </c>
      <c r="M264" s="59">
        <v>0.1</v>
      </c>
      <c r="N264" s="58">
        <v>8.9999999999999993E-3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45797</v>
      </c>
      <c r="B265" s="64">
        <v>45805</v>
      </c>
      <c r="C265" s="57" t="s">
        <v>278</v>
      </c>
      <c r="D265" s="57" t="s">
        <v>40</v>
      </c>
      <c r="E265" s="57" t="s">
        <v>41</v>
      </c>
      <c r="F265" s="61">
        <v>345</v>
      </c>
      <c r="G265" s="62">
        <v>8.4</v>
      </c>
      <c r="H265" s="84">
        <v>7</v>
      </c>
      <c r="I265" s="54">
        <f t="shared" ref="I265:I270" si="31">(G265-H265)/(G265)*(-G265*100*P265)/100000</f>
        <v>-1.8200000000000004E-2</v>
      </c>
      <c r="J265" s="54">
        <v>-1.8200000000000001E-2</v>
      </c>
      <c r="K265" s="59">
        <v>0.1</v>
      </c>
      <c r="L265" s="60">
        <v>1</v>
      </c>
      <c r="M265" s="59">
        <v>0.1</v>
      </c>
      <c r="N265" s="58">
        <v>-1.8200000000000001E-2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45782</v>
      </c>
      <c r="B266" s="64">
        <v>45811</v>
      </c>
      <c r="C266" s="57" t="s">
        <v>268</v>
      </c>
      <c r="D266" s="57" t="s">
        <v>282</v>
      </c>
      <c r="E266" s="57" t="s">
        <v>41</v>
      </c>
      <c r="F266" s="61">
        <v>500</v>
      </c>
      <c r="G266" s="62">
        <v>8.5</v>
      </c>
      <c r="H266" s="84">
        <v>9.9499999999999993</v>
      </c>
      <c r="I266" s="54">
        <f t="shared" si="31"/>
        <v>1.8849999999999992E-2</v>
      </c>
      <c r="J266" s="54">
        <v>1.89E-2</v>
      </c>
      <c r="K266" s="59">
        <v>0.1</v>
      </c>
      <c r="L266" s="60">
        <v>1</v>
      </c>
      <c r="M266" s="59">
        <v>0.1</v>
      </c>
      <c r="N266" s="58">
        <v>1.89E-2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45807</v>
      </c>
      <c r="B267" s="64">
        <v>45813</v>
      </c>
      <c r="C267" s="57" t="s">
        <v>279</v>
      </c>
      <c r="D267" s="57" t="s">
        <v>40</v>
      </c>
      <c r="E267" s="57" t="s">
        <v>41</v>
      </c>
      <c r="F267" s="61">
        <v>430</v>
      </c>
      <c r="G267" s="62">
        <v>8.8000000000000007</v>
      </c>
      <c r="H267" s="84">
        <v>9.9499999999999993</v>
      </c>
      <c r="I267" s="54">
        <f t="shared" si="31"/>
        <v>1.3799999999999984E-2</v>
      </c>
      <c r="J267" s="54">
        <v>1.38E-2</v>
      </c>
      <c r="K267" s="59">
        <v>0.1</v>
      </c>
      <c r="L267" s="60">
        <v>1</v>
      </c>
      <c r="M267" s="59">
        <v>0.1</v>
      </c>
      <c r="N267" s="58">
        <v>1.38E-2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45793</v>
      </c>
      <c r="B268" s="64">
        <v>45813</v>
      </c>
      <c r="C268" s="57" t="s">
        <v>275</v>
      </c>
      <c r="D268" s="57" t="s">
        <v>282</v>
      </c>
      <c r="E268" s="57" t="s">
        <v>41</v>
      </c>
      <c r="F268" s="61">
        <v>470</v>
      </c>
      <c r="G268" s="62">
        <v>8.4</v>
      </c>
      <c r="H268" s="84">
        <v>9.9499999999999993</v>
      </c>
      <c r="I268" s="54">
        <f t="shared" si="31"/>
        <v>2.0149999999999987E-2</v>
      </c>
      <c r="J268" s="54">
        <v>2.0199999999999999E-2</v>
      </c>
      <c r="K268" s="59">
        <v>0.1</v>
      </c>
      <c r="L268" s="60">
        <v>1</v>
      </c>
      <c r="M268" s="59">
        <v>0.1</v>
      </c>
      <c r="N268" s="58">
        <v>2.0199999999999999E-2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45792</v>
      </c>
      <c r="B269" s="64">
        <v>45817</v>
      </c>
      <c r="C269" s="57" t="s">
        <v>284</v>
      </c>
      <c r="D269" s="57" t="s">
        <v>40</v>
      </c>
      <c r="E269" s="57" t="s">
        <v>41</v>
      </c>
      <c r="F269" s="61">
        <v>650</v>
      </c>
      <c r="G269" s="62">
        <v>8.5</v>
      </c>
      <c r="H269" s="84">
        <v>9.9499999999999993</v>
      </c>
      <c r="I269" s="54">
        <f t="shared" si="31"/>
        <v>1.7399999999999992E-2</v>
      </c>
      <c r="J269" s="54">
        <v>1.7399999999999999E-2</v>
      </c>
      <c r="K269" s="59">
        <v>0.1</v>
      </c>
      <c r="L269" s="60">
        <v>1</v>
      </c>
      <c r="M269" s="59">
        <v>0.1</v>
      </c>
      <c r="N269" s="58">
        <v>1.7399999999999999E-2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45784</v>
      </c>
      <c r="B270" s="64">
        <v>45818</v>
      </c>
      <c r="C270" s="57" t="s">
        <v>272</v>
      </c>
      <c r="D270" s="57" t="s">
        <v>40</v>
      </c>
      <c r="E270" s="57" t="s">
        <v>41</v>
      </c>
      <c r="F270" s="61">
        <v>220</v>
      </c>
      <c r="G270" s="62">
        <v>8.8000000000000007</v>
      </c>
      <c r="H270" s="84">
        <v>9.9499999999999993</v>
      </c>
      <c r="I270" s="54">
        <f t="shared" si="31"/>
        <v>1.3799999999999984E-2</v>
      </c>
      <c r="J270" s="54">
        <v>1.38E-2</v>
      </c>
      <c r="K270" s="59">
        <v>0.1</v>
      </c>
      <c r="L270" s="60">
        <v>1</v>
      </c>
      <c r="M270" s="59">
        <v>0.1</v>
      </c>
      <c r="N270" s="58">
        <v>1.38E-2</v>
      </c>
      <c r="O270" s="75">
        <v>0.16</v>
      </c>
      <c r="P270" s="57">
        <v>12</v>
      </c>
    </row>
    <row r="271" spans="1:16" s="57" customFormat="1" ht="37" customHeight="1" x14ac:dyDescent="0.35">
      <c r="A271" s="64">
        <v>45814</v>
      </c>
      <c r="B271" s="64">
        <v>45818</v>
      </c>
      <c r="C271" s="57" t="s">
        <v>285</v>
      </c>
      <c r="D271" s="57" t="s">
        <v>40</v>
      </c>
      <c r="E271" s="57" t="s">
        <v>41</v>
      </c>
      <c r="F271" s="61">
        <v>190</v>
      </c>
      <c r="G271" s="62">
        <v>8.5</v>
      </c>
      <c r="H271" s="84">
        <v>9.9</v>
      </c>
      <c r="I271" s="54">
        <f t="shared" ref="I271:I276" si="32">(G271-H271)/(G271)*(-G271*100*P271)/100000</f>
        <v>1.8200000000000008E-2</v>
      </c>
      <c r="J271" s="54">
        <v>1.8200000000000001E-2</v>
      </c>
      <c r="K271" s="59">
        <v>0.1</v>
      </c>
      <c r="L271" s="60">
        <v>1</v>
      </c>
      <c r="M271" s="59">
        <v>0.1</v>
      </c>
      <c r="N271" s="58">
        <v>1.8200000000000001E-2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45783</v>
      </c>
      <c r="B272" s="64">
        <v>45819</v>
      </c>
      <c r="C272" s="57" t="s">
        <v>270</v>
      </c>
      <c r="D272" s="57" t="s">
        <v>60</v>
      </c>
      <c r="E272" s="57" t="s">
        <v>41</v>
      </c>
      <c r="F272" s="61">
        <v>285</v>
      </c>
      <c r="G272" s="62">
        <v>9</v>
      </c>
      <c r="H272" s="84">
        <v>9.9499999999999993</v>
      </c>
      <c r="I272" s="54">
        <f t="shared" si="32"/>
        <v>1.1399999999999992E-2</v>
      </c>
      <c r="J272" s="54">
        <v>1.14E-2</v>
      </c>
      <c r="K272" s="59">
        <v>0.1</v>
      </c>
      <c r="L272" s="60">
        <v>1</v>
      </c>
      <c r="M272" s="59">
        <v>0.1</v>
      </c>
      <c r="N272" s="58">
        <v>1.14E-2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45786</v>
      </c>
      <c r="B273" s="64">
        <v>45819</v>
      </c>
      <c r="C273" s="57" t="s">
        <v>286</v>
      </c>
      <c r="D273" s="57" t="s">
        <v>40</v>
      </c>
      <c r="E273" s="57" t="s">
        <v>41</v>
      </c>
      <c r="F273" s="61">
        <v>540</v>
      </c>
      <c r="G273" s="62">
        <v>8.8000000000000007</v>
      </c>
      <c r="H273" s="84">
        <v>9.3000000000000007</v>
      </c>
      <c r="I273" s="54">
        <f t="shared" si="32"/>
        <v>6.5000000000000014E-3</v>
      </c>
      <c r="J273" s="54">
        <v>6.4999999999999997E-3</v>
      </c>
      <c r="K273" s="59">
        <v>0.1</v>
      </c>
      <c r="L273" s="60">
        <v>1</v>
      </c>
      <c r="M273" s="59">
        <v>0.1</v>
      </c>
      <c r="N273" s="58">
        <v>6.4999999999999997E-3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45810</v>
      </c>
      <c r="B274" s="64">
        <v>45821</v>
      </c>
      <c r="C274" s="57" t="s">
        <v>280</v>
      </c>
      <c r="D274" s="57" t="s">
        <v>59</v>
      </c>
      <c r="E274" s="57" t="s">
        <v>41</v>
      </c>
      <c r="F274" s="61">
        <v>88</v>
      </c>
      <c r="G274" s="62">
        <v>2.7</v>
      </c>
      <c r="H274" s="84">
        <v>2.95</v>
      </c>
      <c r="I274" s="54">
        <f t="shared" si="32"/>
        <v>0.01</v>
      </c>
      <c r="J274" s="54">
        <v>0.01</v>
      </c>
      <c r="K274" s="59">
        <v>0.1</v>
      </c>
      <c r="L274" s="60">
        <v>1</v>
      </c>
      <c r="M274" s="59">
        <v>0.1</v>
      </c>
      <c r="N274" s="58">
        <v>0.01</v>
      </c>
      <c r="O274" s="75">
        <v>0.16</v>
      </c>
      <c r="P274" s="57">
        <v>40</v>
      </c>
    </row>
    <row r="275" spans="1:16" s="57" customFormat="1" ht="30.75" customHeight="1" x14ac:dyDescent="0.35">
      <c r="A275" s="64">
        <v>45813</v>
      </c>
      <c r="B275" s="64">
        <v>45828</v>
      </c>
      <c r="C275" s="57" t="s">
        <v>283</v>
      </c>
      <c r="D275" s="57" t="s">
        <v>40</v>
      </c>
      <c r="E275" s="57" t="s">
        <v>41</v>
      </c>
      <c r="F275" s="61">
        <v>200</v>
      </c>
      <c r="G275" s="62">
        <v>8</v>
      </c>
      <c r="H275" s="84">
        <v>10</v>
      </c>
      <c r="I275" s="54">
        <f t="shared" si="32"/>
        <v>2.5999999999999999E-2</v>
      </c>
      <c r="J275" s="54">
        <v>2.5999999999999999E-2</v>
      </c>
      <c r="K275" s="59">
        <v>0.1</v>
      </c>
      <c r="L275" s="60">
        <v>1</v>
      </c>
      <c r="M275" s="59">
        <v>0.1</v>
      </c>
      <c r="N275" s="58">
        <v>2.5999999999999999E-2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45810</v>
      </c>
      <c r="B276" s="64">
        <v>45708</v>
      </c>
      <c r="C276" s="57" t="s">
        <v>281</v>
      </c>
      <c r="D276" s="57" t="s">
        <v>60</v>
      </c>
      <c r="E276" s="57" t="s">
        <v>41</v>
      </c>
      <c r="F276" s="61">
        <v>80</v>
      </c>
      <c r="G276" s="62">
        <v>4.5</v>
      </c>
      <c r="H276" s="84">
        <v>5</v>
      </c>
      <c r="I276" s="54">
        <f t="shared" si="32"/>
        <v>1.2500000000000001E-2</v>
      </c>
      <c r="J276" s="54">
        <v>1.2500000000000001E-2</v>
      </c>
      <c r="K276" s="59">
        <v>0.1</v>
      </c>
      <c r="L276" s="60">
        <v>1</v>
      </c>
      <c r="M276" s="59">
        <v>0.1</v>
      </c>
      <c r="N276" s="58">
        <v>1.2500000000000001E-2</v>
      </c>
      <c r="O276" s="75">
        <v>0.16</v>
      </c>
      <c r="P276" s="57">
        <v>25</v>
      </c>
    </row>
    <row r="277" spans="1:16" s="57" customFormat="1" ht="30.75" customHeight="1" x14ac:dyDescent="0.35">
      <c r="A277" s="64">
        <v>45797</v>
      </c>
      <c r="B277" s="64">
        <v>45828</v>
      </c>
      <c r="C277" s="57" t="s">
        <v>277</v>
      </c>
      <c r="D277" s="57" t="s">
        <v>282</v>
      </c>
      <c r="E277" s="57" t="s">
        <v>41</v>
      </c>
      <c r="F277" s="61">
        <v>340</v>
      </c>
      <c r="G277" s="62">
        <v>8.5</v>
      </c>
      <c r="H277" s="84">
        <v>10</v>
      </c>
      <c r="I277" s="54">
        <f t="shared" ref="I277:I282" si="33">(G277-H277)/(G277)*(-G277*100*P277)/100000</f>
        <v>1.9500000000000003E-2</v>
      </c>
      <c r="J277" s="54">
        <v>1.95E-2</v>
      </c>
      <c r="K277" s="59">
        <v>0.1</v>
      </c>
      <c r="L277" s="60">
        <v>1</v>
      </c>
      <c r="M277" s="59">
        <v>0.1</v>
      </c>
      <c r="N277" s="58">
        <v>1.95E-2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45820</v>
      </c>
      <c r="B278" s="64">
        <v>45831</v>
      </c>
      <c r="C278" s="57" t="s">
        <v>287</v>
      </c>
      <c r="D278" s="57" t="s">
        <v>40</v>
      </c>
      <c r="E278" s="57" t="s">
        <v>41</v>
      </c>
      <c r="F278" s="61">
        <v>175</v>
      </c>
      <c r="G278" s="62">
        <v>8.8000000000000007</v>
      </c>
      <c r="H278" s="84">
        <v>9.5</v>
      </c>
      <c r="I278" s="54">
        <f t="shared" si="33"/>
        <v>8.3999999999999925E-3</v>
      </c>
      <c r="J278" s="54">
        <v>8.3999999999999995E-3</v>
      </c>
      <c r="K278" s="59">
        <v>0.1</v>
      </c>
      <c r="L278" s="60">
        <v>1</v>
      </c>
      <c r="M278" s="59">
        <v>0.1</v>
      </c>
      <c r="N278" s="58">
        <v>8.3999999999999995E-3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45821</v>
      </c>
      <c r="B279" s="64">
        <v>45835</v>
      </c>
      <c r="C279" s="57" t="s">
        <v>288</v>
      </c>
      <c r="D279" s="57" t="s">
        <v>40</v>
      </c>
      <c r="E279" s="57" t="s">
        <v>41</v>
      </c>
      <c r="F279" s="61">
        <v>300</v>
      </c>
      <c r="G279" s="62">
        <v>8.8000000000000007</v>
      </c>
      <c r="H279" s="84">
        <v>7.6</v>
      </c>
      <c r="I279" s="54">
        <f t="shared" si="33"/>
        <v>-1.4400000000000013E-2</v>
      </c>
      <c r="J279" s="54">
        <v>1.44E-2</v>
      </c>
      <c r="K279" s="59">
        <v>0.1</v>
      </c>
      <c r="L279" s="60">
        <v>1</v>
      </c>
      <c r="M279" s="59">
        <v>0.1</v>
      </c>
      <c r="N279" s="58">
        <v>1.44E-2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45835</v>
      </c>
      <c r="B280" s="64">
        <v>45856</v>
      </c>
      <c r="C280" s="57" t="s">
        <v>290</v>
      </c>
      <c r="D280" s="57" t="s">
        <v>40</v>
      </c>
      <c r="E280" s="57" t="s">
        <v>41</v>
      </c>
      <c r="F280" s="61">
        <v>420</v>
      </c>
      <c r="G280" s="62">
        <v>9</v>
      </c>
      <c r="H280" s="84">
        <v>10</v>
      </c>
      <c r="I280" s="54">
        <f t="shared" si="33"/>
        <v>1.2E-2</v>
      </c>
      <c r="J280" s="54">
        <v>1.2E-2</v>
      </c>
      <c r="K280" s="59">
        <v>0.1</v>
      </c>
      <c r="L280" s="60">
        <v>1</v>
      </c>
      <c r="M280" s="59">
        <v>0.1</v>
      </c>
      <c r="N280" s="58">
        <v>1.2E-2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45839</v>
      </c>
      <c r="B281" s="64">
        <v>45856</v>
      </c>
      <c r="C281" s="57" t="s">
        <v>292</v>
      </c>
      <c r="D281" s="57" t="s">
        <v>40</v>
      </c>
      <c r="E281" s="57" t="s">
        <v>41</v>
      </c>
      <c r="F281" s="61">
        <v>360</v>
      </c>
      <c r="G281" s="62">
        <v>8.8000000000000007</v>
      </c>
      <c r="H281" s="84">
        <v>10</v>
      </c>
      <c r="I281" s="54">
        <f t="shared" si="33"/>
        <v>1.4399999999999993E-2</v>
      </c>
      <c r="J281" s="54">
        <v>1.44E-2</v>
      </c>
      <c r="K281" s="59">
        <v>0.1</v>
      </c>
      <c r="L281" s="60">
        <v>1</v>
      </c>
      <c r="M281" s="59">
        <v>0.1</v>
      </c>
      <c r="N281" s="58">
        <v>1.44E-2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45841</v>
      </c>
      <c r="B282" s="64">
        <v>45856</v>
      </c>
      <c r="C282" s="57" t="s">
        <v>291</v>
      </c>
      <c r="D282" s="57" t="s">
        <v>40</v>
      </c>
      <c r="E282" s="57" t="s">
        <v>41</v>
      </c>
      <c r="F282" s="61">
        <v>270</v>
      </c>
      <c r="G282" s="62">
        <v>9</v>
      </c>
      <c r="H282" s="84">
        <v>10</v>
      </c>
      <c r="I282" s="54">
        <f t="shared" si="33"/>
        <v>1.2E-2</v>
      </c>
      <c r="J282" s="54">
        <v>1.2E-2</v>
      </c>
      <c r="K282" s="59">
        <v>0.1</v>
      </c>
      <c r="L282" s="60">
        <v>1</v>
      </c>
      <c r="M282" s="59">
        <v>0.1</v>
      </c>
      <c r="N282" s="58">
        <v>1.2E-2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45854</v>
      </c>
      <c r="B283" s="64">
        <v>45866</v>
      </c>
      <c r="C283" s="57" t="s">
        <v>293</v>
      </c>
      <c r="D283" s="57" t="s">
        <v>40</v>
      </c>
      <c r="E283" s="57" t="s">
        <v>41</v>
      </c>
      <c r="F283" s="61">
        <v>70</v>
      </c>
      <c r="G283" s="62">
        <v>4.5999999999999996</v>
      </c>
      <c r="H283" s="84">
        <v>4.9800000000000004</v>
      </c>
      <c r="I283" s="54">
        <f t="shared" ref="I283:I289" si="34">(G283-H283)/(G283)*(-G283*100*P283)/100000</f>
        <v>9.5000000000000188E-3</v>
      </c>
      <c r="J283" s="54">
        <v>9.4999999999999998E-3</v>
      </c>
      <c r="K283" s="59">
        <v>0.1</v>
      </c>
      <c r="L283" s="60">
        <v>1</v>
      </c>
      <c r="M283" s="59">
        <v>0.1</v>
      </c>
      <c r="N283" s="58">
        <v>9.4999999999999998E-3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45874</v>
      </c>
      <c r="B284" s="64">
        <v>45882</v>
      </c>
      <c r="C284" s="57" t="s">
        <v>296</v>
      </c>
      <c r="D284" s="57" t="s">
        <v>40</v>
      </c>
      <c r="E284" s="57" t="s">
        <v>41</v>
      </c>
      <c r="F284" s="61">
        <v>4.5</v>
      </c>
      <c r="G284" s="62">
        <v>4.5</v>
      </c>
      <c r="H284" s="84">
        <v>4</v>
      </c>
      <c r="I284" s="54">
        <f t="shared" si="34"/>
        <v>-1.2500000000000001E-2</v>
      </c>
      <c r="J284" s="54">
        <v>-1.2500000000000001E-2</v>
      </c>
      <c r="K284" s="59">
        <v>0.1</v>
      </c>
      <c r="L284" s="60">
        <v>1</v>
      </c>
      <c r="M284" s="59">
        <v>0.1</v>
      </c>
      <c r="N284" s="58">
        <v>-1.2500000000000001E-2</v>
      </c>
      <c r="O284" s="75">
        <v>0.16</v>
      </c>
      <c r="P284" s="57">
        <v>25</v>
      </c>
    </row>
    <row r="285" spans="1:16" s="57" customFormat="1" ht="30.75" customHeight="1" x14ac:dyDescent="0.35">
      <c r="A285" s="64">
        <v>45856</v>
      </c>
      <c r="B285" s="64">
        <v>45884</v>
      </c>
      <c r="C285" s="57" t="s">
        <v>297</v>
      </c>
      <c r="D285" s="57" t="s">
        <v>40</v>
      </c>
      <c r="E285" s="57" t="s">
        <v>41</v>
      </c>
      <c r="F285" s="61">
        <v>1060</v>
      </c>
      <c r="G285" s="62">
        <v>16.5</v>
      </c>
      <c r="H285" s="84">
        <v>20</v>
      </c>
      <c r="I285" s="54">
        <f t="shared" si="34"/>
        <v>2.1000000000000001E-2</v>
      </c>
      <c r="J285" s="54">
        <v>2.1000000000000001E-2</v>
      </c>
      <c r="K285" s="59">
        <v>0.1</v>
      </c>
      <c r="L285" s="60">
        <v>1</v>
      </c>
      <c r="M285" s="59">
        <v>0.1</v>
      </c>
      <c r="N285" s="58">
        <v>2.1000000000000001E-2</v>
      </c>
      <c r="O285" s="75">
        <v>0.16</v>
      </c>
      <c r="P285" s="57">
        <v>6</v>
      </c>
    </row>
    <row r="286" spans="1:16" s="57" customFormat="1" ht="30.75" customHeight="1" x14ac:dyDescent="0.35">
      <c r="A286" s="64">
        <v>45862</v>
      </c>
      <c r="B286" s="64">
        <v>45884</v>
      </c>
      <c r="C286" s="57" t="s">
        <v>294</v>
      </c>
      <c r="D286" s="57" t="s">
        <v>40</v>
      </c>
      <c r="E286" s="57" t="s">
        <v>41</v>
      </c>
      <c r="F286" s="61">
        <v>370</v>
      </c>
      <c r="G286" s="62">
        <v>9</v>
      </c>
      <c r="H286" s="84">
        <v>10</v>
      </c>
      <c r="I286" s="54">
        <f t="shared" si="34"/>
        <v>1.2E-2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45869</v>
      </c>
      <c r="B287" s="64">
        <v>45884</v>
      </c>
      <c r="C287" s="57" t="s">
        <v>295</v>
      </c>
      <c r="D287" s="57" t="s">
        <v>40</v>
      </c>
      <c r="E287" s="57" t="s">
        <v>41</v>
      </c>
      <c r="F287" s="61">
        <v>37</v>
      </c>
      <c r="G287" s="62">
        <v>2.7</v>
      </c>
      <c r="H287" s="84">
        <v>3</v>
      </c>
      <c r="I287" s="54">
        <f t="shared" si="34"/>
        <v>1.1999999999999992E-2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40</v>
      </c>
    </row>
    <row r="288" spans="1:16" s="57" customFormat="1" ht="30" customHeight="1" x14ac:dyDescent="0.35">
      <c r="A288" s="64">
        <v>45896</v>
      </c>
      <c r="B288" s="64">
        <v>45885</v>
      </c>
      <c r="C288" s="57" t="s">
        <v>299</v>
      </c>
      <c r="D288" s="57" t="s">
        <v>40</v>
      </c>
      <c r="E288" s="57" t="s">
        <v>41</v>
      </c>
      <c r="F288" s="61">
        <v>280</v>
      </c>
      <c r="G288" s="62">
        <v>8.8000000000000007</v>
      </c>
      <c r="H288" s="84">
        <v>9.9700000000000006</v>
      </c>
      <c r="I288" s="54">
        <f t="shared" si="34"/>
        <v>1.404E-2</v>
      </c>
      <c r="J288" s="54">
        <v>1.4E-2</v>
      </c>
      <c r="K288" s="59">
        <v>0.1</v>
      </c>
      <c r="L288" s="60">
        <v>1</v>
      </c>
      <c r="M288" s="59">
        <v>0.1</v>
      </c>
      <c r="N288" s="58">
        <v>1.4E-2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45896</v>
      </c>
      <c r="B289" s="64">
        <v>45917</v>
      </c>
      <c r="C289" s="57" t="s">
        <v>298</v>
      </c>
      <c r="D289" s="57" t="s">
        <v>40</v>
      </c>
      <c r="E289" s="57" t="s">
        <v>41</v>
      </c>
      <c r="F289" s="61">
        <v>700</v>
      </c>
      <c r="G289" s="62">
        <v>8.8000000000000007</v>
      </c>
      <c r="H289" s="84">
        <v>9.9499999999999993</v>
      </c>
      <c r="I289" s="54">
        <f t="shared" si="34"/>
        <v>1.3799999999999984E-2</v>
      </c>
      <c r="J289" s="54">
        <v>1.38E-2</v>
      </c>
      <c r="K289" s="59">
        <v>0.1</v>
      </c>
      <c r="L289" s="60">
        <v>1</v>
      </c>
      <c r="M289" s="59">
        <v>0.1</v>
      </c>
      <c r="N289" s="58">
        <v>1.38E-2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45917</v>
      </c>
      <c r="B290" s="64">
        <v>45947</v>
      </c>
      <c r="C290" s="57" t="s">
        <v>300</v>
      </c>
      <c r="D290" s="57" t="s">
        <v>40</v>
      </c>
      <c r="E290" s="57" t="s">
        <v>41</v>
      </c>
      <c r="F290" s="61">
        <v>510</v>
      </c>
      <c r="G290" s="62">
        <v>9</v>
      </c>
      <c r="H290" s="84">
        <v>10</v>
      </c>
      <c r="I290" s="54">
        <f t="shared" ref="I290:I296" si="35">(G290-H290)/(G290)*(-G290*100*P290)/100000</f>
        <v>1.2E-2</v>
      </c>
      <c r="J290" s="54">
        <v>1.2E-2</v>
      </c>
      <c r="K290" s="59">
        <v>0.1</v>
      </c>
      <c r="L290" s="60">
        <v>1</v>
      </c>
      <c r="M290" s="59">
        <v>0.1</v>
      </c>
      <c r="N290" s="58">
        <v>1.2E-2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45925</v>
      </c>
      <c r="B291" s="64">
        <v>45947</v>
      </c>
      <c r="C291" s="57" t="s">
        <v>302</v>
      </c>
      <c r="D291" s="57" t="s">
        <v>40</v>
      </c>
      <c r="E291" s="57" t="s">
        <v>41</v>
      </c>
      <c r="F291" s="61">
        <v>710</v>
      </c>
      <c r="G291" s="62">
        <v>9</v>
      </c>
      <c r="H291" s="84">
        <v>10</v>
      </c>
      <c r="I291" s="54">
        <f t="shared" si="35"/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45916</v>
      </c>
      <c r="B292" s="64">
        <v>45947</v>
      </c>
      <c r="C292" s="57" t="s">
        <v>303</v>
      </c>
      <c r="D292" s="57" t="s">
        <v>40</v>
      </c>
      <c r="E292" s="57" t="s">
        <v>41</v>
      </c>
      <c r="F292" s="61">
        <v>270</v>
      </c>
      <c r="G292" s="62">
        <v>9</v>
      </c>
      <c r="H292" s="84">
        <v>9.4</v>
      </c>
      <c r="I292" s="54">
        <f t="shared" si="35"/>
        <v>4.8000000000000039E-3</v>
      </c>
      <c r="J292" s="54">
        <v>4.7999999999999996E-3</v>
      </c>
      <c r="K292" s="59">
        <v>0.1</v>
      </c>
      <c r="L292" s="60">
        <v>1</v>
      </c>
      <c r="M292" s="59">
        <v>0.1</v>
      </c>
      <c r="N292" s="58">
        <v>4.7999999999999996E-3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45972</v>
      </c>
      <c r="B293" s="64">
        <v>45979</v>
      </c>
      <c r="C293" s="57" t="s">
        <v>307</v>
      </c>
      <c r="D293" s="57" t="s">
        <v>40</v>
      </c>
      <c r="E293" s="57" t="s">
        <v>41</v>
      </c>
      <c r="F293" s="121">
        <v>1010</v>
      </c>
      <c r="G293" s="62">
        <v>8.6999999999999993</v>
      </c>
      <c r="H293" s="84">
        <v>7.8</v>
      </c>
      <c r="I293" s="54">
        <f t="shared" si="35"/>
        <v>-1.0799999999999994E-2</v>
      </c>
      <c r="J293" s="54">
        <v>-1.0800000000000001E-2</v>
      </c>
      <c r="K293" s="59">
        <v>0.1</v>
      </c>
      <c r="L293" s="60">
        <v>1</v>
      </c>
      <c r="M293" s="59">
        <v>0.1</v>
      </c>
      <c r="N293" s="58">
        <v>-1.0800000000000001E-2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45952</v>
      </c>
      <c r="B294" s="64">
        <v>45982</v>
      </c>
      <c r="C294" s="57" t="s">
        <v>306</v>
      </c>
      <c r="D294" s="57" t="s">
        <v>40</v>
      </c>
      <c r="E294" s="57" t="s">
        <v>41</v>
      </c>
      <c r="F294" s="61">
        <v>102</v>
      </c>
      <c r="G294" s="62">
        <v>1.75</v>
      </c>
      <c r="H294" s="84">
        <v>2</v>
      </c>
      <c r="I294" s="54">
        <f t="shared" si="35"/>
        <v>1.4999999999999999E-2</v>
      </c>
      <c r="J294" s="54">
        <v>1.4999999999999999E-2</v>
      </c>
      <c r="K294" s="59">
        <v>0.1</v>
      </c>
      <c r="L294" s="60">
        <v>1</v>
      </c>
      <c r="M294" s="59">
        <v>0.1</v>
      </c>
      <c r="N294" s="58">
        <v>1.4999999999999999E-2</v>
      </c>
      <c r="O294" s="75">
        <v>0.16</v>
      </c>
      <c r="P294" s="57">
        <v>60</v>
      </c>
    </row>
    <row r="295" spans="1:16" s="57" customFormat="1" ht="30.75" customHeight="1" x14ac:dyDescent="0.35">
      <c r="A295" s="64">
        <v>45957</v>
      </c>
      <c r="B295" s="64">
        <v>45982</v>
      </c>
      <c r="C295" s="57" t="s">
        <v>308</v>
      </c>
      <c r="D295" s="57" t="s">
        <v>40</v>
      </c>
      <c r="E295" s="57" t="s">
        <v>41</v>
      </c>
      <c r="F295" s="61">
        <v>77.5</v>
      </c>
      <c r="G295" s="62">
        <v>4.5</v>
      </c>
      <c r="H295" s="84">
        <v>4.8</v>
      </c>
      <c r="I295" s="54">
        <f t="shared" si="35"/>
        <v>7.4999999999999954E-3</v>
      </c>
      <c r="J295" s="54">
        <v>7.4999999999999997E-3</v>
      </c>
      <c r="K295" s="59">
        <v>0.1</v>
      </c>
      <c r="L295" s="60">
        <v>1</v>
      </c>
      <c r="M295" s="59">
        <v>0.1</v>
      </c>
      <c r="N295" s="58">
        <v>7.4999999999999997E-3</v>
      </c>
      <c r="O295" s="75">
        <v>0.16</v>
      </c>
      <c r="P295" s="57">
        <v>25</v>
      </c>
    </row>
    <row r="296" spans="1:16" s="57" customFormat="1" ht="30.75" customHeight="1" x14ac:dyDescent="0.35">
      <c r="A296" s="64">
        <v>45957</v>
      </c>
      <c r="B296" s="64">
        <v>45982</v>
      </c>
      <c r="C296" s="57" t="s">
        <v>304</v>
      </c>
      <c r="D296" s="57" t="s">
        <v>40</v>
      </c>
      <c r="E296" s="57" t="s">
        <v>41</v>
      </c>
      <c r="F296" s="121">
        <v>710</v>
      </c>
      <c r="G296" s="62">
        <v>9</v>
      </c>
      <c r="H296" s="84">
        <v>10</v>
      </c>
      <c r="I296" s="54">
        <f t="shared" si="35"/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45972</v>
      </c>
      <c r="B297" s="64">
        <v>46001</v>
      </c>
      <c r="C297" s="57" t="s">
        <v>311</v>
      </c>
      <c r="D297" s="57" t="s">
        <v>40</v>
      </c>
      <c r="E297" s="57" t="s">
        <v>41</v>
      </c>
      <c r="F297" s="121">
        <v>155</v>
      </c>
      <c r="G297" s="62">
        <v>4.3</v>
      </c>
      <c r="H297" s="84">
        <v>4.9000000000000004</v>
      </c>
      <c r="I297" s="54">
        <f>(G297-H297)/(G297)*(-G297*100*P297)/100000</f>
        <v>1.5000000000000013E-2</v>
      </c>
      <c r="J297" s="54">
        <v>1.4999999999999999E-2</v>
      </c>
      <c r="K297" s="59">
        <v>0.1</v>
      </c>
      <c r="L297" s="60">
        <v>1</v>
      </c>
      <c r="M297" s="59">
        <v>0.1</v>
      </c>
      <c r="N297" s="58">
        <v>1.4999999999999999E-2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45987</v>
      </c>
      <c r="B298" s="64">
        <v>46010</v>
      </c>
      <c r="C298" s="57" t="s">
        <v>309</v>
      </c>
      <c r="D298" s="57" t="s">
        <v>60</v>
      </c>
      <c r="E298" s="57" t="s">
        <v>41</v>
      </c>
      <c r="F298" s="121">
        <v>360</v>
      </c>
      <c r="G298" s="62">
        <v>4.5</v>
      </c>
      <c r="H298" s="84">
        <v>5</v>
      </c>
      <c r="I298" s="54">
        <f>(G298-H298)/(G298)*(-G298*100*P298)/100000</f>
        <v>1.2500000000000001E-2</v>
      </c>
      <c r="J298" s="54">
        <v>1.2500000000000001E-2</v>
      </c>
      <c r="K298" s="59">
        <v>0.1</v>
      </c>
      <c r="L298" s="60">
        <v>1</v>
      </c>
      <c r="M298" s="59">
        <v>0.1</v>
      </c>
      <c r="N298" s="58">
        <v>1.2500000000000001E-2</v>
      </c>
      <c r="O298" s="75">
        <v>0.16</v>
      </c>
      <c r="P298" s="57">
        <v>25</v>
      </c>
    </row>
    <row r="299" spans="1:16" s="57" customFormat="1" ht="30.75" customHeight="1" x14ac:dyDescent="0.35">
      <c r="A299" s="64"/>
      <c r="B299" s="64"/>
      <c r="F299" s="121"/>
      <c r="G299" s="62"/>
      <c r="H299" s="84"/>
      <c r="I299" s="54"/>
      <c r="J299" s="54"/>
      <c r="K299" s="59"/>
      <c r="L299" s="60"/>
      <c r="M299" s="59"/>
      <c r="N299" s="58"/>
      <c r="O299" s="75"/>
    </row>
    <row r="300" spans="1:16" s="57" customFormat="1" ht="30.75" customHeight="1" x14ac:dyDescent="0.35">
      <c r="A300" s="64"/>
      <c r="B300" s="64"/>
      <c r="F300" s="121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12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12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6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6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63" customFormat="1" ht="30.75" customHeight="1" x14ac:dyDescent="0.35">
      <c r="A306" s="64"/>
      <c r="B306" s="112"/>
      <c r="C306" s="57"/>
      <c r="D306" s="57"/>
      <c r="F306" s="61"/>
      <c r="G306" s="62"/>
      <c r="H306" s="84"/>
      <c r="I306" s="54"/>
      <c r="J306" s="55"/>
      <c r="N306" s="59"/>
    </row>
    <row r="307" spans="1:36" s="42" customFormat="1" ht="31" customHeight="1" x14ac:dyDescent="0.35">
      <c r="A307" s="43"/>
      <c r="B307" s="18"/>
      <c r="F307" s="44"/>
      <c r="G307" s="45"/>
      <c r="H307" s="99"/>
      <c r="I307" s="46"/>
      <c r="J307" s="28"/>
      <c r="K307" s="29"/>
      <c r="L307" s="30"/>
      <c r="M307" s="29"/>
      <c r="N307" s="28"/>
      <c r="O307" s="28"/>
    </row>
    <row r="308" spans="1:36" s="2" customFormat="1" ht="30.75" customHeight="1" x14ac:dyDescent="0.35">
      <c r="A308" s="5" t="s">
        <v>42</v>
      </c>
      <c r="B308" s="4"/>
      <c r="C308" s="13"/>
      <c r="D308" s="13"/>
      <c r="E308" s="3"/>
      <c r="F308" s="14"/>
      <c r="G308" s="48"/>
      <c r="H308" s="100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43</v>
      </c>
      <c r="B309" s="4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44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45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46</v>
      </c>
      <c r="B312" s="18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3"/>
      <c r="B313" s="18"/>
      <c r="C313" s="6"/>
      <c r="D313" s="6"/>
      <c r="E313" s="6"/>
      <c r="F313" s="11"/>
      <c r="G313" s="11"/>
      <c r="H313" s="90"/>
      <c r="I313" s="7"/>
      <c r="J313" s="7"/>
      <c r="K313" s="8"/>
      <c r="L313" s="9"/>
      <c r="M313" s="6"/>
      <c r="N313" s="19"/>
      <c r="O313" s="19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49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3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1"/>
      <c r="C321" s="6"/>
      <c r="D321" s="20"/>
      <c r="E321" s="6"/>
      <c r="F321" s="20"/>
      <c r="G321" s="6"/>
      <c r="H321" s="91"/>
      <c r="I321" s="6"/>
      <c r="J321" s="6"/>
      <c r="K321" s="20"/>
      <c r="L321" s="6"/>
      <c r="M321" s="20"/>
      <c r="N321" s="6"/>
      <c r="O321" s="6"/>
      <c r="P321" s="20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3"/>
      <c r="B322" s="20"/>
      <c r="C322" s="3"/>
      <c r="D322" s="21"/>
      <c r="E322" s="3"/>
      <c r="F322" s="21"/>
      <c r="G322" s="3"/>
      <c r="H322" s="101"/>
      <c r="I322" s="3"/>
      <c r="J322" s="3"/>
      <c r="K322" s="21"/>
      <c r="L322" s="3"/>
      <c r="M322" s="21"/>
      <c r="N322" s="3"/>
      <c r="O322" s="3"/>
      <c r="P322" s="21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20"/>
      <c r="E323" s="6"/>
      <c r="F323" s="20"/>
      <c r="G323" s="6"/>
      <c r="H323" s="91"/>
      <c r="I323" s="6"/>
      <c r="J323" s="6"/>
      <c r="K323" s="20"/>
      <c r="L323" s="6"/>
      <c r="M323" s="20"/>
      <c r="N323" s="6"/>
      <c r="O323" s="6"/>
      <c r="P323" s="20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50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51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20"/>
      <c r="S329" s="6"/>
      <c r="T329" s="20"/>
      <c r="U329" s="6"/>
      <c r="V329" s="20"/>
      <c r="W329" s="6"/>
      <c r="X329" s="20"/>
      <c r="Y329" s="6"/>
      <c r="Z329" s="20"/>
      <c r="AA329" s="6"/>
      <c r="AB329" s="20"/>
      <c r="AC329" s="6"/>
      <c r="AD329" s="20"/>
      <c r="AE329" s="6"/>
      <c r="AF329" s="20"/>
      <c r="AG329" s="6"/>
      <c r="AH329" s="20"/>
      <c r="AI329" s="6"/>
      <c r="AJ329" s="20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3"/>
      <c r="R330" s="21"/>
      <c r="S330" s="3"/>
      <c r="T330" s="21"/>
      <c r="U330" s="3"/>
      <c r="V330" s="21"/>
      <c r="W330" s="3"/>
      <c r="X330" s="21"/>
      <c r="Y330" s="3"/>
      <c r="Z330" s="21"/>
      <c r="AA330" s="3"/>
      <c r="AB330" s="21"/>
      <c r="AC330" s="3"/>
      <c r="AD330" s="21"/>
      <c r="AE330" s="3"/>
      <c r="AF330" s="21"/>
      <c r="AG330" s="3"/>
      <c r="AH330" s="21"/>
      <c r="AI330" s="3"/>
      <c r="AJ330" s="21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20"/>
      <c r="S331" s="6"/>
      <c r="T331" s="20"/>
      <c r="U331" s="6"/>
      <c r="V331" s="20"/>
      <c r="W331" s="6"/>
      <c r="X331" s="20"/>
      <c r="Y331" s="6"/>
      <c r="Z331" s="20"/>
      <c r="AA331" s="6"/>
      <c r="AB331" s="20"/>
      <c r="AC331" s="6"/>
      <c r="AD331" s="20"/>
      <c r="AE331" s="6"/>
      <c r="AF331" s="20"/>
      <c r="AG331" s="6"/>
      <c r="AH331" s="20"/>
      <c r="AI331" s="6"/>
      <c r="AJ331" s="20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6"/>
      <c r="G333" s="6"/>
      <c r="H333" s="8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</sheetData>
  <conditionalFormatting sqref="F46 F307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Thomas</cp:lastModifiedBy>
  <dcterms:created xsi:type="dcterms:W3CDTF">2020-07-10T13:32:11Z</dcterms:created>
  <dcterms:modified xsi:type="dcterms:W3CDTF">2025-12-17T16:50:24Z</dcterms:modified>
</cp:coreProperties>
</file>