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AEC053AA-7612-AC48-A9F4-95EF1193BCF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0" i="1" l="1"/>
  <c r="I349" i="1"/>
  <c r="I58" i="1"/>
  <c r="I57" i="1"/>
  <c r="I348" i="1"/>
  <c r="I347" i="1"/>
  <c r="I346" i="1"/>
  <c r="I345" i="1"/>
  <c r="I55" i="1"/>
  <c r="I54" i="1"/>
  <c r="I344" i="1"/>
  <c r="I52" i="1"/>
  <c r="I51" i="1"/>
  <c r="I343" i="1"/>
  <c r="I342" i="1"/>
  <c r="I49" i="1"/>
  <c r="I48" i="1"/>
  <c r="I341" i="1"/>
  <c r="I46" i="1"/>
  <c r="I45" i="1"/>
  <c r="I340" i="1"/>
  <c r="I339" i="1"/>
  <c r="I338" i="1"/>
  <c r="J57" i="1" l="1"/>
  <c r="J54" i="1"/>
  <c r="J51" i="1"/>
  <c r="J48" i="1"/>
  <c r="J45" i="1"/>
  <c r="F11" i="1" l="1"/>
  <c r="I334" i="1"/>
  <c r="I335" i="1"/>
  <c r="I336" i="1"/>
  <c r="B30" i="1"/>
  <c r="I333" i="1" l="1"/>
  <c r="I332" i="1"/>
  <c r="I331" i="1" l="1"/>
  <c r="I330" i="1"/>
  <c r="I329" i="1"/>
  <c r="I328" i="1"/>
  <c r="I327" i="1"/>
  <c r="I326" i="1"/>
  <c r="I325" i="1" l="1"/>
  <c r="I324" i="1" l="1"/>
  <c r="J324" i="1" s="1"/>
  <c r="F13" i="1" s="1"/>
  <c r="I323" i="1"/>
  <c r="I322" i="1" l="1"/>
  <c r="I317" i="1"/>
  <c r="I316" i="1"/>
  <c r="I315" i="1"/>
  <c r="I314" i="1"/>
  <c r="I313" i="1"/>
  <c r="I312" i="1" l="1"/>
  <c r="I311" i="1"/>
  <c r="I310" i="1"/>
  <c r="I309" i="1"/>
  <c r="I308" i="1"/>
  <c r="I307" i="1" l="1"/>
  <c r="I306" i="1"/>
  <c r="I305" i="1"/>
  <c r="I304" i="1"/>
  <c r="I303" i="1" l="1"/>
  <c r="I302" i="1"/>
  <c r="I301" i="1"/>
  <c r="I300" i="1"/>
  <c r="I299" i="1" l="1"/>
  <c r="I298" i="1"/>
  <c r="I297" i="1"/>
  <c r="I296" i="1"/>
  <c r="I295" i="1"/>
  <c r="I294" i="1"/>
  <c r="I293" i="1"/>
  <c r="I292" i="1" l="1"/>
  <c r="I291" i="1"/>
  <c r="I290" i="1"/>
  <c r="I289" i="1"/>
  <c r="I288" i="1"/>
  <c r="I287" i="1"/>
  <c r="I286" i="1"/>
  <c r="I285" i="1"/>
  <c r="I284" i="1"/>
  <c r="I283" i="1"/>
  <c r="I282" i="1"/>
  <c r="I281" i="1"/>
  <c r="I280" i="1" l="1"/>
  <c r="I279" i="1"/>
  <c r="I278" i="1"/>
  <c r="I277" i="1"/>
  <c r="I276" i="1" l="1"/>
  <c r="I275" i="1"/>
  <c r="I274" i="1"/>
  <c r="I273" i="1"/>
  <c r="I272" i="1"/>
  <c r="I271" i="1"/>
  <c r="I270" i="1"/>
  <c r="I269" i="1"/>
  <c r="I268" i="1" l="1"/>
  <c r="I267" i="1"/>
  <c r="I266" i="1"/>
  <c r="J265" i="1"/>
  <c r="I265" i="1"/>
  <c r="I264" i="1"/>
  <c r="I263" i="1"/>
  <c r="I262" i="1" l="1"/>
  <c r="I261" i="1"/>
  <c r="I260" i="1"/>
  <c r="I259" i="1"/>
  <c r="I258" i="1"/>
  <c r="I257" i="1"/>
  <c r="I256" i="1"/>
  <c r="I255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6" i="1" l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 l="1"/>
  <c r="I218" i="1"/>
  <c r="I217" i="1"/>
  <c r="I216" i="1"/>
  <c r="I215" i="1"/>
  <c r="I214" i="1"/>
  <c r="I213" i="1"/>
  <c r="I212" i="1"/>
  <c r="I211" i="1"/>
  <c r="I210" i="1"/>
  <c r="I209" i="1"/>
  <c r="I208" i="1" l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 l="1"/>
  <c r="I181" i="1"/>
  <c r="I180" i="1"/>
  <c r="I179" i="1"/>
  <c r="I178" i="1" l="1"/>
  <c r="J178" i="1" s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 l="1"/>
  <c r="I153" i="1"/>
  <c r="I152" i="1" l="1"/>
  <c r="I151" i="1"/>
  <c r="I150" i="1"/>
  <c r="I149" i="1"/>
  <c r="I148" i="1"/>
  <c r="I146" i="1"/>
  <c r="I145" i="1"/>
  <c r="I144" i="1"/>
  <c r="I143" i="1"/>
  <c r="I142" i="1"/>
  <c r="I138" i="1" l="1"/>
  <c r="J138" i="1" s="1"/>
  <c r="I134" i="1" l="1"/>
  <c r="I133" i="1"/>
  <c r="I132" i="1"/>
  <c r="J132" i="1" s="1"/>
  <c r="I131" i="1"/>
  <c r="I130" i="1"/>
  <c r="I129" i="1"/>
  <c r="J135" i="1" l="1"/>
  <c r="J133" i="1"/>
  <c r="J131" i="1"/>
  <c r="J130" i="1"/>
  <c r="I128" i="1"/>
  <c r="I127" i="1" l="1"/>
  <c r="I126" i="1"/>
  <c r="I125" i="1"/>
  <c r="I124" i="1"/>
  <c r="I123" i="1"/>
  <c r="I122" i="1" l="1"/>
  <c r="O120" i="1" l="1"/>
  <c r="O121" i="1"/>
  <c r="I121" i="1"/>
  <c r="O119" i="1"/>
  <c r="I120" i="1"/>
  <c r="O117" i="1"/>
  <c r="O118" i="1"/>
  <c r="I119" i="1"/>
  <c r="I118" i="1" l="1"/>
  <c r="I117" i="1"/>
  <c r="O115" i="1"/>
  <c r="O116" i="1"/>
  <c r="I116" i="1"/>
  <c r="O114" i="1"/>
  <c r="I115" i="1"/>
  <c r="O113" i="1"/>
  <c r="I114" i="1"/>
  <c r="O112" i="1"/>
  <c r="I113" i="1"/>
  <c r="I112" i="1"/>
  <c r="O111" i="1" l="1"/>
  <c r="I111" i="1"/>
  <c r="O110" i="1"/>
  <c r="I110" i="1"/>
  <c r="O109" i="1"/>
  <c r="I109" i="1"/>
  <c r="O107" i="1"/>
  <c r="O108" i="1"/>
  <c r="I108" i="1"/>
  <c r="O106" i="1" l="1"/>
  <c r="I107" i="1"/>
  <c r="O101" i="1"/>
  <c r="O102" i="1"/>
  <c r="O103" i="1"/>
  <c r="O104" i="1"/>
  <c r="O105" i="1"/>
  <c r="I106" i="1"/>
  <c r="I105" i="1"/>
  <c r="I104" i="1"/>
  <c r="I103" i="1"/>
  <c r="O100" i="1"/>
  <c r="I102" i="1"/>
  <c r="I101" i="1"/>
  <c r="O98" i="1"/>
  <c r="O99" i="1"/>
  <c r="I100" i="1"/>
  <c r="I99" i="1"/>
  <c r="O97" i="1"/>
  <c r="I98" i="1"/>
  <c r="O96" i="1"/>
  <c r="I97" i="1"/>
  <c r="I96" i="1"/>
  <c r="O93" i="1"/>
  <c r="O94" i="1"/>
  <c r="O95" i="1"/>
  <c r="I95" i="1"/>
  <c r="O88" i="1"/>
  <c r="O89" i="1"/>
  <c r="O90" i="1"/>
  <c r="O91" i="1"/>
  <c r="O92" i="1"/>
  <c r="I94" i="1"/>
  <c r="I93" i="1"/>
  <c r="I92" i="1"/>
  <c r="I91" i="1" l="1"/>
  <c r="I90" i="1"/>
  <c r="I89" i="1" l="1"/>
  <c r="J89" i="1" s="1"/>
  <c r="I88" i="1"/>
  <c r="O87" i="1"/>
  <c r="I87" i="1"/>
  <c r="O85" i="1"/>
  <c r="O86" i="1"/>
  <c r="I86" i="1"/>
  <c r="O84" i="1"/>
  <c r="I85" i="1"/>
  <c r="O83" i="1"/>
  <c r="I84" i="1"/>
  <c r="O82" i="1"/>
  <c r="I83" i="1"/>
  <c r="O81" i="1"/>
  <c r="I82" i="1"/>
  <c r="O75" i="1"/>
  <c r="I75" i="1"/>
  <c r="O78" i="1"/>
  <c r="O79" i="1"/>
  <c r="O80" i="1"/>
  <c r="I81" i="1"/>
  <c r="I80" i="1"/>
  <c r="I79" i="1"/>
  <c r="I78" i="1"/>
  <c r="O77" i="1"/>
  <c r="I77" i="1"/>
  <c r="O76" i="1"/>
  <c r="I76" i="1"/>
  <c r="O74" i="1"/>
  <c r="I74" i="1"/>
  <c r="O73" i="1"/>
  <c r="J77" i="1" l="1"/>
  <c r="J76" i="1"/>
  <c r="J74" i="1"/>
  <c r="I73" i="1"/>
  <c r="J73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<sst xmlns="http://schemas.openxmlformats.org/spreadsheetml/2006/main" count="929" uniqueCount="355">
  <si>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</si>
  <si>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</si>
  <si>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</si>
  <si>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</si>
  <si>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</si>
  <si>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</si>
  <si>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</si>
  <si>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</si>
  <si>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</si>
  <si>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</si>
  <si>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</si>
  <si>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</si>
  <si>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</si>
  <si>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</si>
  <si>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</si>
  <si>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</si>
  <si>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</si>
  <si>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</si>
  <si>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</si>
  <si>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</si>
  <si>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</si>
  <si>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</si>
  <si>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</si>
  <si>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</si>
  <si>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</si>
  <si>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</si>
  <si>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</si>
  <si>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</si>
  <si>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</si>
  <si>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</si>
  <si>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</si>
  <si>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</si>
  <si>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</si>
  <si>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</si>
  <si>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</si>
  <si>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</si>
  <si>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</si>
  <si>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</si>
  <si>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</si>
  <si>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</si>
  <si>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</si>
  <si>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</si>
  <si>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</si>
  <si>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</si>
  <si>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</si>
  <si>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</si>
  <si>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</si>
  <si>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</si>
  <si>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</si>
  <si>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</si>
  <si>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</si>
  <si>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</si>
  <si>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</si>
  <si>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</si>
  <si>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</si>
  <si>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</si>
  <si>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</si>
  <si>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</si>
  <si>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</si>
  <si>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</si>
  <si>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</si>
  <si>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</si>
  <si>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</si>
  <si>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</si>
  <si>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</si>
  <si>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</si>
  <si>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</si>
  <si>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</si>
  <si>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</si>
  <si>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</si>
  <si>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</si>
  <si>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</si>
  <si>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</si>
  <si>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</si>
  <si>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</si>
  <si>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</si>
  <si>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</si>
  <si>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</si>
  <si>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</si>
  <si>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</si>
  <si>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</si>
  <si>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</si>
  <si>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</si>
  <si>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</si>
  <si>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</si>
  <si>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</si>
  <si>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</si>
  <si>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</si>
  <si>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</si>
  <si>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</si>
  <si>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</si>
  <si>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</si>
  <si>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</si>
  <si>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</si>
  <si>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</si>
  <si>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</si>
  <si>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</si>
  <si>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</si>
  <si>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</si>
  <si>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</si>
  <si>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</si>
  <si>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</si>
  <si>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</si>
  <si>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</si>
  <si>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</si>
  <si>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</si>
  <si>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</si>
  <si>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</si>
  <si>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</si>
  <si>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</si>
  <si>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</si>
  <si>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</si>
  <si>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</si>
  <si>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</si>
  <si>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</si>
  <si>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</si>
  <si>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</si>
  <si>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</si>
  <si>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</si>
  <si>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</si>
  <si>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</si>
  <si>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</si>
  <si>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</si>
  <si>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</si>
  <si>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</si>
  <si>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</si>
  <si>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</si>
  <si>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</si>
  <si>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</si>
  <si>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</si>
  <si>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</si>
  <si>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</si>
  <si>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</si>
  <si>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</si>
  <si>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</si>
  <si>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</si>
  <si>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</si>
  <si>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</si>
  <si>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</si>
  <si>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</si>
  <si>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</si>
  <si>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</si>
  <si>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</si>
  <si>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</si>
  <si>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</si>
  <si>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</si>
  <si>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</si>
  <si>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</si>
  <si>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</si>
  <si>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</si>
  <si>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</si>
  <si>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</si>
  <si>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</si>
  <si>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</si>
  <si>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</si>
  <si>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</si>
  <si>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</si>
  <si>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</si>
  <si>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</si>
  <si>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</si>
  <si>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</si>
  <si>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</si>
  <si>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</si>
  <si>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</si>
  <si>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</si>
  <si>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</si>
  <si>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</si>
  <si>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</si>
  <si>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</si>
  <si>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</si>
  <si>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</si>
  <si>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</si>
  <si>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</si>
  <si>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</si>
  <si>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</si>
  <si>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</si>
  <si>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</si>
  <si>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</si>
  <si>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</si>
  <si>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</si>
  <si>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</si>
  <si>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</si>
  <si>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</si>
  <si>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</si>
  <si>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</si>
  <si>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</si>
  <si>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</si>
  <si>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</si>
  <si>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</si>
  <si>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</si>
  <si>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</si>
  <si>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</si>
  <si>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</si>
  <si>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</si>
  <si>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</si>
  <si>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</si>
  <si>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</si>
  <si>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</si>
  <si>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</si>
  <si>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</si>
  <si>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</si>
  <si>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</si>
  <si>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</si>
  <si>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</si>
  <si>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</si>
  <si>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</si>
  <si>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</si>
  <si>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</si>
  <si>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</si>
  <si>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</si>
  <si>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</si>
  <si>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</si>
  <si>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</si>
  <si>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</si>
  <si>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</si>
  <si>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</si>
  <si>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</si>
  <si>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</si>
  <si>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</si>
  <si>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</si>
  <si>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</si>
  <si>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</si>
  <si>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</si>
  <si>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</si>
  <si>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</si>
  <si>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</si>
  <si>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</si>
  <si>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</si>
  <si>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</si>
  <si>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</si>
  <si>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</si>
  <si>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</si>
  <si>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</si>
  <si>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</si>
  <si>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</si>
  <si>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</si>
  <si>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</si>
  <si>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</si>
  <si>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</si>
  <si>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</si>
  <si>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</si>
  <si>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</si>
  <si>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</si>
  <si>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</si>
  <si>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</si>
  <si>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</si>
  <si>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</si>
  <si>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</si>
  <si>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</si>
  <si>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</si>
  <si>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</si>
  <si>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</si>
  <si>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</si>
  <si>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</si>
  <si>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</si>
  <si>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</si>
  <si>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</si>
  <si>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</si>
  <si>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</si>
  <si>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</si>
  <si>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</si>
  <si>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</si>
  <si>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</si>
  <si>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</si>
  <si>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</si>
  <si>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</si>
  <si>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</si>
  <si>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</si>
  <si>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</si>
  <si>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</si>
  <si>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</si>
  <si>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</si>
  <si>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</si>
  <si>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</si>
  <si>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</si>
  <si>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</si>
  <si>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</si>
  <si>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</si>
  <si>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</si>
  <si>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</si>
  <si>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</si>
  <si>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</si>
  <si>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</si>
  <si>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</si>
  <si>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</si>
  <si>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</si>
  <si>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</si>
  <si>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</si>
  <si>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</si>
  <si>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</si>
  <si>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</si>
  <si>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</si>
  <si>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</si>
  <si>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</si>
  <si>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</si>
  <si>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</si>
  <si>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</si>
  <si>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</si>
  <si>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</si>
  <si>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</si>
  <si>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</si>
  <si>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</si>
  <si>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</si>
  <si>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</si>
  <si>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</si>
  <si>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</si>
  <si>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</si>
  <si>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</si>
  <si>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</si>
  <si>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</si>
  <si>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</si>
  <si>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</si>
  <si>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</si>
  <si>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</si>
  <si>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</si>
  <si>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</si>
  <si>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</si>
  <si>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(GLD) 3/$420-$425 call spread</t>
  </si>
  <si>
    <t>(RTX) $195 calls</t>
  </si>
  <si>
    <t>(CAT) 3/$630 calls</t>
  </si>
  <si>
    <t>(BA) 3/$195-$200 call spread</t>
  </si>
  <si>
    <t>(OXY) 5/$45-$50 call spread</t>
  </si>
  <si>
    <t>(XOM) 5/$130-$140 calls spread</t>
  </si>
  <si>
    <t>short</t>
  </si>
  <si>
    <t>(NFLX) 5/$84-$89 call spread</t>
  </si>
  <si>
    <t>(XOM) 5/$130-$135 call spread</t>
  </si>
  <si>
    <t>RISK ON</t>
  </si>
  <si>
    <t>(SLB) 5-15/$43-$48 call SPREAD</t>
  </si>
  <si>
    <t>(TSLA) 6/360 calls</t>
  </si>
  <si>
    <t>(TSLA) 6/$370 calls</t>
  </si>
  <si>
    <t>(USO) 5-8/$$170-175 put spread</t>
  </si>
  <si>
    <t>(TSLA) 6/$360-$370 call spread</t>
  </si>
  <si>
    <t>(SLV) 6/$60-$65 call spread</t>
  </si>
  <si>
    <t>(SLV) 6/$60 calls</t>
  </si>
  <si>
    <t>(SLV) 6/$65 calls</t>
  </si>
  <si>
    <t>(USO) 5-15/$160-$165 put spread</t>
  </si>
  <si>
    <t>(FDX) 6/$410-$420 put spread</t>
  </si>
  <si>
    <t>(USO) 5-29-$116 calls</t>
  </si>
  <si>
    <t>(USO) 5-22/$160-$165 put spread</t>
  </si>
  <si>
    <t>(MS) 6/$180-$185 calls spread</t>
  </si>
  <si>
    <t>(GS)N6/$345-$350 call spread</t>
  </si>
  <si>
    <t>(SPY) 6-18/$755-$760 puts spread</t>
  </si>
  <si>
    <t>(GS) 6/$950 calls</t>
  </si>
  <si>
    <t>(GS) 6/$940 calls</t>
  </si>
  <si>
    <t>(MS) 6/$180 calls</t>
  </si>
  <si>
    <t>(MS) 6/$185 calls</t>
  </si>
  <si>
    <t>(USO) 5-29-$116-$121 call spread</t>
  </si>
  <si>
    <t>(MSTR) 6/$140-$145 call spread</t>
  </si>
  <si>
    <t>(USO) 6-5 $105-$110 call spread</t>
  </si>
  <si>
    <t>June Month to Date</t>
  </si>
  <si>
    <t>(USO) 6/$145-$150 put spread</t>
  </si>
  <si>
    <t>(USO) 6-5 $150 puts</t>
  </si>
  <si>
    <t>(USO) 6-5 $145 puts</t>
  </si>
  <si>
    <t>(UPS) 6/-18/$105-$110 put spread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</si>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</sst>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b/>
      <sz val="26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10" fontId="31" fillId="0" borderId="1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left"/>
    </xf>
    <xf numFmtId="49" fontId="32" fillId="0" borderId="3" xfId="0" applyNumberFormat="1" applyFont="1" applyBorder="1" applyAlignment="1">
      <alignment horizontal="left"/>
    </xf>
    <xf numFmtId="10" fontId="33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Sheet1!$B$17:$B$19</c:f>
              <c:strCache>
                <c:ptCount val="3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1-CB40-BB6B-23B8C406B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1-CB40-BB6B-23B8C406B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1-CB40-BB6B-23B8C406B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61-CB40-BB6B-23B8C406B4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61-CB40-BB6B-23B8C406B4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61-CB40-BB6B-23B8C406B4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61-CB40-BB6B-23B8C406B4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61-CB40-BB6B-23B8C406B4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0F-8043-8A84-4C80AFD474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A2-C84F-B6D5-8FDA42179D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1E-7F4C-B93E-0D150ADF0F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78-C744-B078-B5E43335C0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CA-F446-AD89-DDA3AAAEA47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B2-3F4D-99A5-DBB822C82195}"/>
              </c:ext>
            </c:extLst>
          </c:dPt>
          <c:val>
            <c:numRef>
              <c:f>Sheet1!$B$20:$B$29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5B46-ABC4-8AA275C4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1168400</xdr:colOff>
      <xdr:row>14</xdr:row>
      <xdr:rowOff>220133</xdr:rowOff>
    </xdr:from>
    <xdr:to>
      <xdr:col>4</xdr:col>
      <xdr:colOff>863600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4816B-8209-A305-2E97-BC4CEDFA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616"/>
  <sheetViews>
    <sheetView tabSelected="1" defaultGridColor="0" topLeftCell="B1" colorId="9" zoomScale="75" zoomScaleNormal="75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8"/>
      <c r="B2" s="4"/>
      <c r="C2" s="72">
        <v>46175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8.1559399999999993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SUM(J44:J64)</f>
        <v>2.3340000000000111E-2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SUM($J$322:J544)</f>
        <v>-7.0000000000000149E-3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9"/>
      <c r="B15" s="109"/>
      <c r="C15" s="6"/>
      <c r="D15" s="6"/>
      <c r="E15" s="6"/>
      <c r="F15" s="19">
        <f>F9-818.31%</f>
        <v>-2.7160000000000295E-2</v>
      </c>
      <c r="G15" s="5" t="s">
        <v>349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122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326</v>
      </c>
      <c r="B17" s="122"/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3"/>
      <c r="B18" s="122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1"/>
      <c r="B19" s="125"/>
      <c r="C19" s="6"/>
      <c r="D19" s="6"/>
      <c r="E19" s="6"/>
      <c r="F19" s="19">
        <f>F11+F13</f>
        <v>1.6340000000000098E-2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3" t="s">
        <v>331</v>
      </c>
      <c r="B20" s="125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23" t="s">
        <v>332</v>
      </c>
      <c r="B21" s="125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5">
      <c r="A22" s="123" t="s">
        <v>339</v>
      </c>
      <c r="B22" s="125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5">
      <c r="A23" s="123" t="s">
        <v>340</v>
      </c>
      <c r="B23" s="125">
        <v>0.1</v>
      </c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" customHeight="1" x14ac:dyDescent="0.35">
      <c r="A24" s="123" t="s">
        <v>350</v>
      </c>
      <c r="B24" s="125">
        <v>0.1</v>
      </c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" customHeight="1" x14ac:dyDescent="0.35">
      <c r="A25" s="124"/>
      <c r="B25" s="125"/>
      <c r="C25" s="6"/>
      <c r="D25" s="6"/>
      <c r="E25" s="6"/>
      <c r="F25" s="19"/>
      <c r="G25" s="5"/>
      <c r="H25" s="90"/>
      <c r="I25" s="7"/>
      <c r="J25" s="7"/>
      <c r="K25" s="8"/>
      <c r="L25" s="9"/>
      <c r="M25" s="6"/>
      <c r="N25" s="19"/>
      <c r="O25" s="1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13" t="s">
        <v>10</v>
      </c>
      <c r="B26" s="125"/>
      <c r="C26" s="6"/>
      <c r="D26" s="6"/>
      <c r="E26" s="6"/>
      <c r="F26" s="19"/>
      <c r="G26" s="5"/>
      <c r="H26" s="90"/>
      <c r="I26" s="7"/>
      <c r="J26" s="7"/>
      <c r="K26" s="8"/>
      <c r="L26" s="9"/>
      <c r="M26" s="6"/>
      <c r="N26" s="19"/>
      <c r="O26" s="19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13"/>
      <c r="B27" s="125"/>
      <c r="C27" s="7"/>
      <c r="D27" s="22"/>
      <c r="E27" s="6"/>
      <c r="F27" s="20"/>
      <c r="G27" s="6"/>
      <c r="H27" s="91"/>
      <c r="I27" s="6"/>
      <c r="J27" s="6"/>
      <c r="K27" s="20"/>
      <c r="L27" s="6"/>
      <c r="M27" s="20"/>
      <c r="N27" s="6"/>
      <c r="O27" s="6"/>
      <c r="P27" s="20"/>
      <c r="Q27" s="6"/>
      <c r="R27" s="20"/>
      <c r="S27" s="6"/>
      <c r="T27" s="20"/>
      <c r="U27" s="6"/>
      <c r="V27" s="20"/>
      <c r="W27" s="6"/>
      <c r="X27" s="20"/>
      <c r="Y27" s="6"/>
      <c r="Z27" s="20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1" t="s">
        <v>354</v>
      </c>
      <c r="B28" s="125">
        <v>0</v>
      </c>
      <c r="C28" s="7"/>
      <c r="D28" s="22"/>
      <c r="E28" s="6"/>
      <c r="F28" s="20"/>
      <c r="G28" s="6"/>
      <c r="H28" s="91"/>
      <c r="I28" s="6"/>
      <c r="J28" s="6"/>
      <c r="K28" s="20"/>
      <c r="L28" s="6"/>
      <c r="M28" s="20"/>
      <c r="N28" s="6"/>
      <c r="O28" s="6"/>
      <c r="P28" s="20"/>
      <c r="Q28" s="6"/>
      <c r="R28" s="20"/>
      <c r="S28" s="6"/>
      <c r="T28" s="20"/>
      <c r="U28" s="6"/>
      <c r="V28" s="20"/>
      <c r="W28" s="6"/>
      <c r="X28" s="20"/>
      <c r="Y28" s="6"/>
      <c r="Z28" s="20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14"/>
      <c r="B29" s="125"/>
      <c r="C29" s="7"/>
      <c r="D29" s="22"/>
      <c r="E29" s="6"/>
      <c r="F29" s="20"/>
      <c r="G29" s="6"/>
      <c r="H29" s="91"/>
      <c r="I29" s="6"/>
      <c r="J29" s="6"/>
      <c r="K29" s="20"/>
      <c r="L29" s="6"/>
      <c r="M29" s="20"/>
      <c r="N29" s="6"/>
      <c r="O29" s="6"/>
      <c r="P29" s="20"/>
      <c r="Q29" s="6"/>
      <c r="R29" s="20"/>
      <c r="S29" s="6"/>
      <c r="T29" s="20"/>
      <c r="U29" s="6"/>
      <c r="V29" s="20"/>
      <c r="W29" s="6"/>
      <c r="X29" s="20"/>
      <c r="Y29" s="6"/>
      <c r="Z29" s="20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3" customFormat="1" ht="30.75" customHeight="1" x14ac:dyDescent="0.35">
      <c r="A30" s="17" t="s">
        <v>11</v>
      </c>
      <c r="B30" s="109">
        <f>SUM(B16:B29)</f>
        <v>0.5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5">
      <c r="A31" s="116"/>
      <c r="B31" s="109"/>
      <c r="C31" s="24"/>
      <c r="D31" s="24"/>
      <c r="E31" s="25"/>
      <c r="F31" s="123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17" t="s">
        <v>243</v>
      </c>
      <c r="B32" s="109">
        <v>0.5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B33" s="21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7" t="s">
        <v>285</v>
      </c>
      <c r="B34" s="109">
        <v>0.5</v>
      </c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">
      <c r="A35" s="65"/>
      <c r="B35" s="32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A36" s="2"/>
      <c r="B36" s="4"/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" customFormat="1" ht="30.75" customHeight="1" x14ac:dyDescent="0.35">
      <c r="A37" s="3"/>
      <c r="B37" s="4"/>
      <c r="C37" s="13"/>
      <c r="D37" s="13"/>
      <c r="E37" s="3"/>
      <c r="F37" s="14"/>
      <c r="G37" s="11"/>
      <c r="H37" s="88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3"/>
      <c r="B38" s="4"/>
      <c r="C38" s="16" t="s">
        <v>12</v>
      </c>
      <c r="D38" s="13"/>
      <c r="E38" s="3"/>
      <c r="F38" s="14"/>
      <c r="G38" s="11"/>
      <c r="H38" s="88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7" t="s">
        <v>13</v>
      </c>
      <c r="B39" s="17" t="s">
        <v>13</v>
      </c>
      <c r="C39" s="13"/>
      <c r="D39" s="13"/>
      <c r="E39" s="3"/>
      <c r="F39" s="14"/>
      <c r="G39" s="11"/>
      <c r="H39" s="88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7" t="s">
        <v>15</v>
      </c>
      <c r="B40" s="17" t="s">
        <v>16</v>
      </c>
      <c r="C40" s="33"/>
      <c r="D40" s="33"/>
      <c r="E40" s="33"/>
      <c r="F40" s="34"/>
      <c r="G40" s="34"/>
      <c r="H40" s="93"/>
      <c r="I40" s="21"/>
      <c r="J40" s="21"/>
      <c r="K40" s="35"/>
      <c r="L40" s="36"/>
      <c r="M40" s="17" t="s">
        <v>14</v>
      </c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2" customFormat="1" ht="30.75" customHeight="1" x14ac:dyDescent="0.35">
      <c r="A41" s="37"/>
      <c r="B41" s="18"/>
      <c r="C41" s="33"/>
      <c r="D41" s="17" t="s">
        <v>17</v>
      </c>
      <c r="E41" s="33"/>
      <c r="F41" s="17" t="s">
        <v>18</v>
      </c>
      <c r="G41" s="17" t="s">
        <v>19</v>
      </c>
      <c r="H41" s="93"/>
      <c r="I41" s="21"/>
      <c r="J41" s="21"/>
      <c r="K41" s="17" t="s">
        <v>20</v>
      </c>
      <c r="L41" s="36"/>
      <c r="M41" s="17" t="s">
        <v>21</v>
      </c>
      <c r="N41" s="17" t="s">
        <v>178</v>
      </c>
      <c r="O41" s="17" t="s">
        <v>178</v>
      </c>
      <c r="P41" s="17" t="s">
        <v>24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1:36" s="2" customFormat="1" ht="30.75" customHeight="1" x14ac:dyDescent="0.35">
      <c r="A42" s="73"/>
      <c r="B42" s="74"/>
      <c r="C42" s="17" t="s">
        <v>25</v>
      </c>
      <c r="D42" s="17" t="s">
        <v>26</v>
      </c>
      <c r="E42" s="17" t="s">
        <v>27</v>
      </c>
      <c r="F42" s="17" t="s">
        <v>28</v>
      </c>
      <c r="G42" s="17" t="s">
        <v>29</v>
      </c>
      <c r="H42" s="94" t="s">
        <v>30</v>
      </c>
      <c r="I42" s="17" t="s">
        <v>31</v>
      </c>
      <c r="J42" s="17" t="s">
        <v>32</v>
      </c>
      <c r="K42" s="17" t="s">
        <v>33</v>
      </c>
      <c r="L42" s="17" t="s">
        <v>34</v>
      </c>
      <c r="M42" s="17" t="s">
        <v>35</v>
      </c>
      <c r="N42" s="17" t="s">
        <v>179</v>
      </c>
      <c r="O42" s="17" t="s">
        <v>179</v>
      </c>
      <c r="P42" s="17" t="s">
        <v>38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71" customFormat="1" ht="23" customHeight="1" x14ac:dyDescent="0.35">
      <c r="A43" s="64"/>
      <c r="B43" s="64"/>
      <c r="C43" s="69"/>
      <c r="D43" s="69"/>
      <c r="E43" s="69"/>
      <c r="F43" s="69"/>
      <c r="G43" s="69"/>
      <c r="H43" s="95"/>
      <c r="I43" s="69"/>
      <c r="J43" s="69"/>
      <c r="K43" s="69"/>
      <c r="L43" s="69"/>
      <c r="M43" s="69"/>
      <c r="N43" s="69"/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s="63" customFormat="1" ht="30.75" customHeight="1" x14ac:dyDescent="0.35">
      <c r="A44" s="64"/>
      <c r="B44" s="64"/>
      <c r="C44" s="57"/>
      <c r="D44" s="57"/>
      <c r="F44" s="117"/>
      <c r="G44" s="62"/>
      <c r="H44" s="84"/>
      <c r="I44" s="54"/>
      <c r="J44" s="55"/>
      <c r="N44" s="59"/>
    </row>
    <row r="45" spans="1:36" s="57" customFormat="1" ht="30.75" customHeight="1" x14ac:dyDescent="0.35">
      <c r="A45" s="64">
        <v>46153</v>
      </c>
      <c r="B45" s="64"/>
      <c r="C45" s="57" t="s">
        <v>328</v>
      </c>
      <c r="D45" s="57" t="s">
        <v>39</v>
      </c>
      <c r="E45" s="57" t="s">
        <v>40</v>
      </c>
      <c r="F45" s="117">
        <v>370</v>
      </c>
      <c r="G45" s="62">
        <v>91</v>
      </c>
      <c r="H45" s="84">
        <v>65.55</v>
      </c>
      <c r="I45" s="54">
        <f>(G45-H45)/(G45)*(-G45*100*P45)/100000</f>
        <v>-0.3054</v>
      </c>
      <c r="J45" s="54">
        <f>I45+I46</f>
        <v>9.240000000000026E-3</v>
      </c>
      <c r="K45" s="59">
        <v>0.1</v>
      </c>
      <c r="L45" s="60">
        <v>1</v>
      </c>
      <c r="M45" s="59">
        <v>0.1</v>
      </c>
      <c r="N45" s="58">
        <v>-0.2</v>
      </c>
      <c r="O45" s="75">
        <v>0.16</v>
      </c>
      <c r="P45" s="57">
        <v>12</v>
      </c>
    </row>
    <row r="46" spans="1:36" s="63" customFormat="1" ht="30.75" customHeight="1" x14ac:dyDescent="0.35">
      <c r="A46" s="64">
        <v>46153</v>
      </c>
      <c r="B46" s="110"/>
      <c r="C46" s="57" t="s">
        <v>329</v>
      </c>
      <c r="D46" s="57" t="s">
        <v>39</v>
      </c>
      <c r="E46" s="63" t="s">
        <v>323</v>
      </c>
      <c r="F46" s="117">
        <v>370</v>
      </c>
      <c r="G46" s="62">
        <v>82.2</v>
      </c>
      <c r="H46" s="84">
        <v>55.98</v>
      </c>
      <c r="I46" s="54">
        <f>(G46-H46)/(G46)*(-G46*100*P46)/100000</f>
        <v>0.31464000000000003</v>
      </c>
      <c r="J46" s="55"/>
      <c r="N46" s="59">
        <v>0.216</v>
      </c>
      <c r="P46" s="63">
        <v>-12</v>
      </c>
    </row>
    <row r="47" spans="1:36" s="63" customFormat="1" ht="30.75" customHeight="1" x14ac:dyDescent="0.35">
      <c r="A47" s="64"/>
      <c r="B47" s="110"/>
      <c r="C47" s="57"/>
      <c r="D47" s="57"/>
      <c r="F47" s="117"/>
      <c r="G47" s="62"/>
      <c r="H47" s="84"/>
      <c r="I47" s="54"/>
      <c r="J47" s="55"/>
      <c r="N47" s="59"/>
    </row>
    <row r="48" spans="1:36" s="57" customFormat="1" ht="30.75" customHeight="1" x14ac:dyDescent="0.35">
      <c r="A48" s="64">
        <v>46155</v>
      </c>
      <c r="B48" s="64"/>
      <c r="C48" s="57" t="s">
        <v>333</v>
      </c>
      <c r="D48" s="57" t="s">
        <v>59</v>
      </c>
      <c r="E48" s="57" t="s">
        <v>40</v>
      </c>
      <c r="F48" s="117">
        <v>65</v>
      </c>
      <c r="G48" s="62">
        <v>21</v>
      </c>
      <c r="H48" s="84">
        <v>8.2799999999999994</v>
      </c>
      <c r="I48" s="54">
        <f>(G48-H48)/(G48)*(-G48*100*P48)/100000</f>
        <v>-0.31800000000000006</v>
      </c>
      <c r="J48" s="54">
        <f>I48+I49</f>
        <v>-8.0000000000000071E-3</v>
      </c>
      <c r="K48" s="59">
        <v>0.1</v>
      </c>
      <c r="L48" s="60">
        <v>1</v>
      </c>
      <c r="M48" s="59">
        <v>0.1</v>
      </c>
      <c r="N48" s="58">
        <v>-0.2</v>
      </c>
      <c r="O48" s="75">
        <v>0.16</v>
      </c>
      <c r="P48" s="57">
        <v>25</v>
      </c>
    </row>
    <row r="49" spans="1:16" s="63" customFormat="1" ht="30.75" customHeight="1" x14ac:dyDescent="0.35">
      <c r="A49" s="64">
        <v>46155</v>
      </c>
      <c r="B49" s="110"/>
      <c r="C49" s="57" t="s">
        <v>334</v>
      </c>
      <c r="D49" s="57" t="s">
        <v>59</v>
      </c>
      <c r="E49" s="63" t="s">
        <v>323</v>
      </c>
      <c r="F49" s="117">
        <v>65</v>
      </c>
      <c r="G49" s="62">
        <v>16.600000000000001</v>
      </c>
      <c r="H49" s="84">
        <v>4.2</v>
      </c>
      <c r="I49" s="54">
        <f>(G49-H49)/(G49)*(-G49*100*P49)/100000</f>
        <v>0.31000000000000005</v>
      </c>
      <c r="J49" s="55"/>
      <c r="N49" s="59">
        <v>0.216</v>
      </c>
      <c r="P49" s="63">
        <v>-25</v>
      </c>
    </row>
    <row r="50" spans="1:16" s="63" customFormat="1" ht="30.75" customHeight="1" x14ac:dyDescent="0.35">
      <c r="A50" s="64"/>
      <c r="B50" s="110"/>
      <c r="C50" s="57"/>
      <c r="D50" s="57"/>
      <c r="F50" s="117"/>
      <c r="G50" s="62"/>
      <c r="H50" s="84"/>
      <c r="I50" s="54"/>
      <c r="J50" s="55"/>
      <c r="N50" s="59"/>
    </row>
    <row r="51" spans="1:16" s="57" customFormat="1" ht="30.75" customHeight="1" x14ac:dyDescent="0.35">
      <c r="A51" s="64">
        <v>46164</v>
      </c>
      <c r="B51" s="64"/>
      <c r="C51" s="57" t="s">
        <v>344</v>
      </c>
      <c r="D51" s="57" t="s">
        <v>39</v>
      </c>
      <c r="E51" s="57" t="s">
        <v>40</v>
      </c>
      <c r="F51" s="117">
        <v>185</v>
      </c>
      <c r="G51" s="62">
        <v>24</v>
      </c>
      <c r="H51" s="84">
        <v>37.130000000000003</v>
      </c>
      <c r="I51" s="54">
        <f>(G51-H51)/(G51)*(-G51*100*P51)/100000</f>
        <v>0.3282500000000001</v>
      </c>
      <c r="J51" s="54">
        <f>I51+I52</f>
        <v>8.2500000000001461E-3</v>
      </c>
      <c r="K51" s="59">
        <v>0.1</v>
      </c>
      <c r="L51" s="60">
        <v>1</v>
      </c>
      <c r="M51" s="59">
        <v>0.1</v>
      </c>
      <c r="N51" s="58">
        <v>-0.2</v>
      </c>
      <c r="O51" s="75">
        <v>0.16</v>
      </c>
      <c r="P51" s="57">
        <v>25</v>
      </c>
    </row>
    <row r="52" spans="1:16" s="63" customFormat="1" ht="30.75" customHeight="1" x14ac:dyDescent="0.35">
      <c r="A52" s="64">
        <v>46164</v>
      </c>
      <c r="B52" s="110"/>
      <c r="C52" s="57" t="s">
        <v>345</v>
      </c>
      <c r="D52" s="57" t="s">
        <v>39</v>
      </c>
      <c r="E52" s="63" t="s">
        <v>323</v>
      </c>
      <c r="F52" s="117">
        <v>185</v>
      </c>
      <c r="G52" s="62">
        <v>19.5</v>
      </c>
      <c r="H52" s="84">
        <v>32.299999999999997</v>
      </c>
      <c r="I52" s="54">
        <f>(G52-H52)/(G52)*(-G52*100*P52)/100000</f>
        <v>-0.31999999999999995</v>
      </c>
      <c r="J52" s="55"/>
      <c r="N52" s="59">
        <v>0.216</v>
      </c>
      <c r="P52" s="63">
        <v>-25</v>
      </c>
    </row>
    <row r="53" spans="1:16" s="63" customFormat="1" ht="30.75" customHeight="1" x14ac:dyDescent="0.35">
      <c r="A53" s="64"/>
      <c r="B53" s="110"/>
      <c r="C53" s="57"/>
      <c r="D53" s="57"/>
      <c r="F53" s="117"/>
      <c r="G53" s="62"/>
      <c r="H53" s="84"/>
      <c r="I53" s="54"/>
      <c r="J53" s="55"/>
      <c r="N53" s="59"/>
    </row>
    <row r="54" spans="1:16" s="57" customFormat="1" ht="30.75" customHeight="1" x14ac:dyDescent="0.35">
      <c r="A54" s="64">
        <v>46168</v>
      </c>
      <c r="B54" s="64"/>
      <c r="C54" s="57" t="s">
        <v>343</v>
      </c>
      <c r="D54" s="57" t="s">
        <v>39</v>
      </c>
      <c r="E54" s="57" t="s">
        <v>40</v>
      </c>
      <c r="F54" s="117">
        <v>185</v>
      </c>
      <c r="G54" s="62">
        <v>71</v>
      </c>
      <c r="H54" s="84">
        <v>131.63</v>
      </c>
      <c r="I54" s="54">
        <f>(G54-H54)/(G54)*(-G54*100*P54)/100000</f>
        <v>0.72755999999999998</v>
      </c>
      <c r="J54" s="54">
        <f>I54+I55</f>
        <v>1.5599999999999947E-2</v>
      </c>
      <c r="K54" s="59">
        <v>0.1</v>
      </c>
      <c r="L54" s="60">
        <v>1</v>
      </c>
      <c r="M54" s="59">
        <v>0.1</v>
      </c>
      <c r="N54" s="58">
        <v>-0.2</v>
      </c>
      <c r="O54" s="75">
        <v>0.16</v>
      </c>
      <c r="P54" s="57">
        <v>12</v>
      </c>
    </row>
    <row r="55" spans="1:16" s="63" customFormat="1" ht="30.75" customHeight="1" x14ac:dyDescent="0.35">
      <c r="A55" s="64">
        <v>46168</v>
      </c>
      <c r="B55" s="110"/>
      <c r="C55" s="57" t="s">
        <v>342</v>
      </c>
      <c r="D55" s="57" t="s">
        <v>39</v>
      </c>
      <c r="E55" s="63" t="s">
        <v>323</v>
      </c>
      <c r="F55" s="117">
        <v>185</v>
      </c>
      <c r="G55" s="62">
        <v>63</v>
      </c>
      <c r="H55" s="84">
        <v>122.33</v>
      </c>
      <c r="I55" s="54">
        <f>(G55-H55)/(G55)*(-G55*100*P55)/100000</f>
        <v>-0.71196000000000004</v>
      </c>
      <c r="J55" s="55"/>
      <c r="N55" s="59">
        <v>0.216</v>
      </c>
      <c r="P55" s="63">
        <v>-12</v>
      </c>
    </row>
    <row r="56" spans="1:16" s="63" customFormat="1" ht="30.75" customHeight="1" x14ac:dyDescent="0.35">
      <c r="A56" s="64"/>
      <c r="B56" s="110"/>
      <c r="C56" s="57"/>
      <c r="D56" s="57"/>
      <c r="F56" s="117"/>
      <c r="G56" s="62"/>
      <c r="H56" s="84"/>
      <c r="I56" s="54"/>
      <c r="J56" s="55"/>
      <c r="N56" s="59"/>
    </row>
    <row r="57" spans="1:16" s="57" customFormat="1" ht="30.75" customHeight="1" x14ac:dyDescent="0.35">
      <c r="A57" s="64">
        <v>46174</v>
      </c>
      <c r="B57" s="64"/>
      <c r="C57" s="57" t="s">
        <v>351</v>
      </c>
      <c r="D57" s="57" t="s">
        <v>39</v>
      </c>
      <c r="E57" s="57" t="s">
        <v>40</v>
      </c>
      <c r="F57" s="117">
        <v>145</v>
      </c>
      <c r="G57" s="62">
        <v>16</v>
      </c>
      <c r="H57" s="84">
        <v>13.08</v>
      </c>
      <c r="I57" s="54">
        <f>(G57-H57)/(G57)*(-G57*100*P57)/100000</f>
        <v>-7.2999999999999995E-2</v>
      </c>
      <c r="J57" s="54">
        <f>I57+I58</f>
        <v>-1.7500000000000016E-3</v>
      </c>
      <c r="K57" s="59">
        <v>0.1</v>
      </c>
      <c r="L57" s="60">
        <v>1</v>
      </c>
      <c r="M57" s="59">
        <v>0.1</v>
      </c>
      <c r="N57" s="58">
        <v>-0.2</v>
      </c>
      <c r="O57" s="75">
        <v>0.16</v>
      </c>
      <c r="P57" s="57">
        <v>25</v>
      </c>
    </row>
    <row r="58" spans="1:16" s="63" customFormat="1" ht="30.75" customHeight="1" x14ac:dyDescent="0.35">
      <c r="A58" s="64">
        <v>46174</v>
      </c>
      <c r="B58" s="110"/>
      <c r="C58" s="57" t="s">
        <v>352</v>
      </c>
      <c r="D58" s="57" t="s">
        <v>39</v>
      </c>
      <c r="E58" s="63" t="s">
        <v>323</v>
      </c>
      <c r="F58" s="117">
        <v>145</v>
      </c>
      <c r="G58" s="62">
        <v>11.4</v>
      </c>
      <c r="H58" s="84">
        <v>8.5500000000000007</v>
      </c>
      <c r="I58" s="54">
        <f>(G58-H58)/(G58)*(-G58*100*P58)/100000</f>
        <v>7.1249999999999994E-2</v>
      </c>
      <c r="J58" s="55"/>
      <c r="N58" s="59">
        <v>0.216</v>
      </c>
      <c r="P58" s="63">
        <v>-25</v>
      </c>
    </row>
    <row r="59" spans="1:16" s="63" customFormat="1" ht="30.75" customHeight="1" x14ac:dyDescent="0.35">
      <c r="A59" s="64"/>
      <c r="B59" s="110"/>
      <c r="C59" s="57"/>
      <c r="D59" s="57"/>
      <c r="F59" s="117"/>
      <c r="G59" s="62"/>
      <c r="H59" s="84"/>
      <c r="I59" s="54"/>
      <c r="J59" s="55"/>
      <c r="N59" s="59"/>
    </row>
    <row r="60" spans="1:16" s="63" customFormat="1" ht="30.75" customHeight="1" x14ac:dyDescent="0.35">
      <c r="A60" s="64"/>
      <c r="B60" s="110"/>
      <c r="C60" s="57"/>
      <c r="D60" s="57"/>
      <c r="F60" s="117"/>
      <c r="G60" s="62"/>
      <c r="H60" s="84"/>
      <c r="I60" s="54"/>
      <c r="J60" s="55"/>
      <c r="N60" s="59"/>
    </row>
    <row r="61" spans="1:16" s="63" customFormat="1" ht="30.75" customHeight="1" x14ac:dyDescent="0.35">
      <c r="A61" s="64"/>
      <c r="B61" s="110"/>
      <c r="C61" s="57"/>
      <c r="D61" s="57"/>
      <c r="F61" s="117"/>
      <c r="G61" s="62"/>
      <c r="H61" s="84"/>
      <c r="I61" s="54"/>
      <c r="J61" s="55"/>
      <c r="N61" s="59"/>
    </row>
    <row r="62" spans="1:16" s="63" customFormat="1" ht="30.75" customHeight="1" x14ac:dyDescent="0.35">
      <c r="A62" s="64"/>
      <c r="B62" s="110"/>
      <c r="C62" s="57"/>
      <c r="D62" s="57"/>
      <c r="F62" s="117"/>
      <c r="G62" s="62"/>
      <c r="H62" s="84"/>
      <c r="I62" s="54"/>
      <c r="J62" s="55"/>
      <c r="N62" s="59"/>
    </row>
    <row r="63" spans="1:16" s="63" customFormat="1" ht="30.75" customHeight="1" x14ac:dyDescent="0.35">
      <c r="A63" s="64"/>
      <c r="B63" s="110"/>
      <c r="C63" s="57"/>
      <c r="D63" s="57"/>
      <c r="F63" s="117"/>
      <c r="G63" s="62"/>
      <c r="H63" s="84"/>
      <c r="I63" s="54"/>
      <c r="J63" s="55"/>
      <c r="N63" s="59"/>
    </row>
    <row r="64" spans="1:16" s="63" customFormat="1" ht="30.75" customHeight="1" x14ac:dyDescent="0.35">
      <c r="A64" s="64"/>
      <c r="B64" s="110"/>
      <c r="C64" s="57"/>
      <c r="D64" s="57"/>
      <c r="F64" s="117"/>
      <c r="G64" s="62"/>
      <c r="H64" s="84"/>
      <c r="I64" s="54"/>
      <c r="J64" s="55"/>
      <c r="N64" s="59"/>
    </row>
    <row r="65" spans="1:255" s="63" customFormat="1" ht="30.75" customHeight="1" x14ac:dyDescent="0.35">
      <c r="A65" s="37"/>
      <c r="B65" s="18"/>
      <c r="C65" s="57"/>
      <c r="D65" s="57"/>
      <c r="F65" s="61"/>
      <c r="G65" s="62"/>
      <c r="H65" s="84"/>
      <c r="I65" s="54"/>
      <c r="J65" s="55"/>
      <c r="N65" s="59"/>
    </row>
    <row r="66" spans="1:255" s="38" customFormat="1" ht="31" customHeight="1" x14ac:dyDescent="0.35">
      <c r="A66" s="3"/>
      <c r="B66" s="18"/>
      <c r="C66" s="6"/>
      <c r="D66" s="6"/>
      <c r="E66" s="6"/>
      <c r="F66" s="39"/>
      <c r="G66" s="11"/>
      <c r="H66" s="96"/>
      <c r="I66" s="40"/>
      <c r="J66" s="7"/>
      <c r="K66" s="8"/>
      <c r="L66" s="9"/>
      <c r="M66" s="8"/>
      <c r="N66" s="7"/>
      <c r="O66" s="41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s="2" customFormat="1" ht="30.75" customHeight="1" x14ac:dyDescent="0.35">
      <c r="A67" s="6"/>
      <c r="B67" s="18"/>
      <c r="C67" s="66" t="s">
        <v>55</v>
      </c>
      <c r="D67" s="6"/>
      <c r="E67" s="6"/>
      <c r="F67" s="11"/>
      <c r="G67" s="11"/>
      <c r="H67" s="97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17"/>
      <c r="B68" s="17"/>
      <c r="C68" s="6"/>
      <c r="D68" s="6"/>
      <c r="E68" s="6"/>
      <c r="F68" s="11"/>
      <c r="G68" s="47"/>
      <c r="H68" s="98"/>
      <c r="I68" s="7"/>
      <c r="J68" s="7"/>
      <c r="K68" s="8"/>
      <c r="L68" s="9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17" t="s">
        <v>13</v>
      </c>
      <c r="B69" s="17" t="s">
        <v>13</v>
      </c>
      <c r="C69" s="33"/>
      <c r="D69" s="33"/>
      <c r="E69" s="33"/>
      <c r="F69" s="34"/>
      <c r="G69" s="34"/>
      <c r="H69" s="93"/>
      <c r="I69" s="21"/>
      <c r="J69" s="21"/>
      <c r="K69" s="35"/>
      <c r="L69" s="36"/>
      <c r="M69" s="17" t="s">
        <v>14</v>
      </c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</row>
    <row r="70" spans="1:255" s="2" customFormat="1" ht="30.75" customHeight="1" x14ac:dyDescent="0.35">
      <c r="A70" s="67" t="s">
        <v>15</v>
      </c>
      <c r="B70" s="67" t="s">
        <v>16</v>
      </c>
      <c r="C70" s="33"/>
      <c r="D70" s="17" t="s">
        <v>17</v>
      </c>
      <c r="E70" s="33"/>
      <c r="F70" s="17" t="s">
        <v>18</v>
      </c>
      <c r="G70" s="17" t="s">
        <v>19</v>
      </c>
      <c r="H70" s="93"/>
      <c r="I70" s="21"/>
      <c r="J70" s="21"/>
      <c r="K70" s="17" t="s">
        <v>20</v>
      </c>
      <c r="L70" s="36"/>
      <c r="M70" s="17" t="s">
        <v>21</v>
      </c>
      <c r="N70" s="17" t="s">
        <v>22</v>
      </c>
      <c r="O70" s="17" t="s">
        <v>23</v>
      </c>
      <c r="P70" s="17" t="s">
        <v>24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  <row r="71" spans="1:255" s="2" customFormat="1" ht="30.75" customHeight="1" x14ac:dyDescent="0.35">
      <c r="A71" s="68"/>
      <c r="B71" s="68"/>
      <c r="C71" s="17" t="s">
        <v>25</v>
      </c>
      <c r="D71" s="17" t="s">
        <v>26</v>
      </c>
      <c r="E71" s="17" t="s">
        <v>27</v>
      </c>
      <c r="F71" s="17" t="s">
        <v>28</v>
      </c>
      <c r="G71" s="17" t="s">
        <v>29</v>
      </c>
      <c r="H71" s="103" t="s">
        <v>30</v>
      </c>
      <c r="I71" s="17" t="s">
        <v>31</v>
      </c>
      <c r="J71" s="17" t="s">
        <v>32</v>
      </c>
      <c r="K71" s="17" t="s">
        <v>33</v>
      </c>
      <c r="L71" s="17" t="s">
        <v>34</v>
      </c>
      <c r="M71" s="17" t="s">
        <v>35</v>
      </c>
      <c r="N71" s="17" t="s">
        <v>36</v>
      </c>
      <c r="O71" s="17" t="s">
        <v>37</v>
      </c>
      <c r="P71" s="17" t="s">
        <v>38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</row>
    <row r="72" spans="1:255" s="71" customFormat="1" ht="30.75" customHeight="1" x14ac:dyDescent="0.35">
      <c r="A72" s="56"/>
      <c r="B72" s="64"/>
      <c r="C72" s="69"/>
      <c r="D72" s="69"/>
      <c r="E72" s="69"/>
      <c r="F72" s="69"/>
      <c r="G72" s="69"/>
      <c r="H72" s="104"/>
      <c r="I72" s="69"/>
      <c r="J72" s="69"/>
      <c r="K72" s="69"/>
      <c r="L72" s="69"/>
      <c r="M72" s="69"/>
      <c r="N72" s="69"/>
      <c r="O72" s="17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1:255" s="57" customFormat="1" ht="30.75" customHeight="1" x14ac:dyDescent="0.35">
      <c r="A73" s="56">
        <v>44930</v>
      </c>
      <c r="B73" s="64">
        <v>44938</v>
      </c>
      <c r="C73" s="57" t="s">
        <v>54</v>
      </c>
      <c r="D73" s="57" t="s">
        <v>39</v>
      </c>
      <c r="E73" s="57" t="s">
        <v>40</v>
      </c>
      <c r="F73" s="61">
        <v>145</v>
      </c>
      <c r="G73" s="62">
        <v>9.8000000000000007</v>
      </c>
      <c r="H73" s="105">
        <v>9.9600000000000009</v>
      </c>
      <c r="I73" s="54">
        <f t="shared" ref="I73:I81" si="0">(G73-H73)/(G73)*(-G73*100*P73)/100000</f>
        <v>1.9200000000000018E-3</v>
      </c>
      <c r="J73" s="54">
        <f>I73+I74</f>
        <v>4.9920000000000006E-2</v>
      </c>
      <c r="K73" s="59">
        <v>0.1</v>
      </c>
      <c r="L73" s="60">
        <v>1</v>
      </c>
      <c r="M73" s="59">
        <v>0.1</v>
      </c>
      <c r="N73" s="58">
        <v>1.9E-3</v>
      </c>
      <c r="O73" s="108">
        <f t="shared" ref="O73:O121" si="1">N73*10</f>
        <v>1.9E-2</v>
      </c>
      <c r="P73" s="57">
        <v>12</v>
      </c>
    </row>
    <row r="74" spans="1:255" s="57" customFormat="1" ht="30.75" customHeight="1" x14ac:dyDescent="0.35">
      <c r="A74" s="56">
        <v>44943</v>
      </c>
      <c r="B74" s="64">
        <v>44945</v>
      </c>
      <c r="C74" s="57" t="s">
        <v>61</v>
      </c>
      <c r="D74" s="57" t="s">
        <v>58</v>
      </c>
      <c r="E74" s="57" t="s">
        <v>40</v>
      </c>
      <c r="F74" s="61">
        <v>99</v>
      </c>
      <c r="G74" s="62">
        <v>2.2999999999999998</v>
      </c>
      <c r="H74" s="105">
        <v>2.9</v>
      </c>
      <c r="I74" s="54">
        <f t="shared" si="0"/>
        <v>4.8000000000000001E-2</v>
      </c>
      <c r="J74" s="54">
        <f>I74+I76</f>
        <v>7.9999999999999988E-2</v>
      </c>
      <c r="K74" s="59">
        <v>0.1</v>
      </c>
      <c r="L74" s="60">
        <v>1</v>
      </c>
      <c r="M74" s="59">
        <v>0.1</v>
      </c>
      <c r="N74" s="58">
        <v>4.8000000000000001E-2</v>
      </c>
      <c r="O74" s="108">
        <f t="shared" si="1"/>
        <v>0.48</v>
      </c>
      <c r="P74" s="57">
        <v>80</v>
      </c>
    </row>
    <row r="75" spans="1:255" s="57" customFormat="1" ht="30.75" customHeight="1" x14ac:dyDescent="0.35">
      <c r="A75" s="56">
        <v>44915</v>
      </c>
      <c r="B75" s="64">
        <v>44946</v>
      </c>
      <c r="C75" s="57" t="s">
        <v>64</v>
      </c>
      <c r="D75" s="57" t="s">
        <v>65</v>
      </c>
      <c r="E75" s="57" t="s">
        <v>40</v>
      </c>
      <c r="F75" s="61">
        <v>290</v>
      </c>
      <c r="G75" s="62">
        <v>9.1999999999999993</v>
      </c>
      <c r="H75" s="105">
        <v>9.8000000000000007</v>
      </c>
      <c r="I75" s="54">
        <f>(G75-H75)/(G75)*(-G75*100*P75)/100000</f>
        <v>7.2000000000000172E-3</v>
      </c>
      <c r="J75" s="54">
        <v>7.1999999999999998E-3</v>
      </c>
      <c r="K75" s="59">
        <v>0.1</v>
      </c>
      <c r="L75" s="60">
        <v>1</v>
      </c>
      <c r="M75" s="59">
        <v>0.1</v>
      </c>
      <c r="N75" s="58">
        <v>7.1999999999999998E-3</v>
      </c>
      <c r="O75" s="108">
        <f t="shared" si="1"/>
        <v>7.1999999999999995E-2</v>
      </c>
      <c r="P75" s="57">
        <v>12</v>
      </c>
    </row>
    <row r="76" spans="1:255" s="57" customFormat="1" ht="30.75" customHeight="1" x14ac:dyDescent="0.35">
      <c r="A76" s="56">
        <v>44929</v>
      </c>
      <c r="B76" s="64">
        <v>44946</v>
      </c>
      <c r="C76" s="57" t="s">
        <v>62</v>
      </c>
      <c r="D76" s="57" t="s">
        <v>58</v>
      </c>
      <c r="E76" s="57" t="s">
        <v>40</v>
      </c>
      <c r="F76" s="61">
        <v>99</v>
      </c>
      <c r="G76" s="62">
        <v>2.6</v>
      </c>
      <c r="H76" s="105">
        <v>3</v>
      </c>
      <c r="I76" s="54">
        <f t="shared" si="0"/>
        <v>3.1999999999999994E-2</v>
      </c>
      <c r="J76" s="54">
        <f>I76+I77</f>
        <v>4.4499999999999998E-2</v>
      </c>
      <c r="K76" s="59">
        <v>0.1</v>
      </c>
      <c r="L76" s="60">
        <v>1</v>
      </c>
      <c r="M76" s="59">
        <v>0.1</v>
      </c>
      <c r="N76" s="58">
        <v>3.2000000000000001E-2</v>
      </c>
      <c r="O76" s="108">
        <f t="shared" si="1"/>
        <v>0.32</v>
      </c>
      <c r="P76" s="57">
        <v>80</v>
      </c>
    </row>
    <row r="77" spans="1:255" s="57" customFormat="1" ht="30.75" customHeight="1" x14ac:dyDescent="0.35">
      <c r="A77" s="56">
        <v>44914</v>
      </c>
      <c r="B77" s="64">
        <v>44946</v>
      </c>
      <c r="C77" s="57" t="s">
        <v>56</v>
      </c>
      <c r="D77" s="57" t="s">
        <v>39</v>
      </c>
      <c r="E77" s="57" t="s">
        <v>40</v>
      </c>
      <c r="F77" s="61">
        <v>80</v>
      </c>
      <c r="G77" s="62">
        <v>4.5</v>
      </c>
      <c r="H77" s="105">
        <v>5</v>
      </c>
      <c r="I77" s="54">
        <f t="shared" si="0"/>
        <v>1.2500000000000001E-2</v>
      </c>
      <c r="J77" s="54">
        <f t="shared" ref="J77" si="2">I77+I78</f>
        <v>4.9699999999999994E-2</v>
      </c>
      <c r="K77" s="59">
        <v>0.1</v>
      </c>
      <c r="L77" s="60">
        <v>1</v>
      </c>
      <c r="M77" s="59">
        <v>0.1</v>
      </c>
      <c r="N77" s="58">
        <v>1.2500000000000001E-2</v>
      </c>
      <c r="O77" s="108">
        <f t="shared" si="1"/>
        <v>0.125</v>
      </c>
      <c r="P77" s="57">
        <v>25</v>
      </c>
    </row>
    <row r="78" spans="1:255" s="57" customFormat="1" ht="30.75" customHeight="1" x14ac:dyDescent="0.35">
      <c r="A78" s="56">
        <v>44929</v>
      </c>
      <c r="B78" s="64">
        <v>44946</v>
      </c>
      <c r="C78" s="57" t="s">
        <v>53</v>
      </c>
      <c r="D78" s="57" t="s">
        <v>58</v>
      </c>
      <c r="E78" s="57" t="s">
        <v>40</v>
      </c>
      <c r="F78" s="61">
        <v>99</v>
      </c>
      <c r="G78" s="62">
        <v>2.0699999999999998</v>
      </c>
      <c r="H78" s="105">
        <v>3</v>
      </c>
      <c r="I78" s="54">
        <f t="shared" si="0"/>
        <v>3.7199999999999997E-2</v>
      </c>
      <c r="J78" s="54">
        <v>3.7199999999999997E-2</v>
      </c>
      <c r="K78" s="59">
        <v>0.1</v>
      </c>
      <c r="L78" s="60">
        <v>1</v>
      </c>
      <c r="M78" s="59">
        <v>0.1</v>
      </c>
      <c r="N78" s="58">
        <v>3.7199999999999997E-2</v>
      </c>
      <c r="O78" s="108">
        <f t="shared" si="1"/>
        <v>0.372</v>
      </c>
      <c r="P78" s="57">
        <v>40</v>
      </c>
    </row>
    <row r="79" spans="1:255" s="57" customFormat="1" ht="30.75" customHeight="1" x14ac:dyDescent="0.35">
      <c r="A79" s="56">
        <v>44930</v>
      </c>
      <c r="B79" s="64">
        <v>44946</v>
      </c>
      <c r="C79" s="57" t="s">
        <v>57</v>
      </c>
      <c r="D79" s="57" t="s">
        <v>59</v>
      </c>
      <c r="E79" s="57" t="s">
        <v>40</v>
      </c>
      <c r="F79" s="61">
        <v>16.5</v>
      </c>
      <c r="G79" s="62">
        <v>0.87</v>
      </c>
      <c r="H79" s="105">
        <v>1</v>
      </c>
      <c r="I79" s="54">
        <f t="shared" si="0"/>
        <v>1.5600000000000003E-2</v>
      </c>
      <c r="J79" s="54">
        <v>1.5599999999999999E-2</v>
      </c>
      <c r="K79" s="59">
        <v>0.1</v>
      </c>
      <c r="L79" s="60">
        <v>1</v>
      </c>
      <c r="M79" s="59">
        <v>0.1</v>
      </c>
      <c r="N79" s="58">
        <v>1.5599999999999999E-2</v>
      </c>
      <c r="O79" s="108">
        <f t="shared" si="1"/>
        <v>0.156</v>
      </c>
      <c r="P79" s="57">
        <v>120</v>
      </c>
    </row>
    <row r="80" spans="1:255" s="57" customFormat="1" ht="30.75" customHeight="1" x14ac:dyDescent="0.35">
      <c r="A80" s="56">
        <v>44930</v>
      </c>
      <c r="B80" s="64">
        <v>44946</v>
      </c>
      <c r="C80" s="57" t="s">
        <v>63</v>
      </c>
      <c r="D80" s="57" t="s">
        <v>59</v>
      </c>
      <c r="E80" s="57" t="s">
        <v>40</v>
      </c>
      <c r="F80" s="61">
        <v>39</v>
      </c>
      <c r="G80" s="62">
        <v>2.6</v>
      </c>
      <c r="H80" s="105">
        <v>3</v>
      </c>
      <c r="I80" s="54">
        <f t="shared" si="0"/>
        <v>1.5999999999999997E-2</v>
      </c>
      <c r="J80" s="54">
        <v>1.6E-2</v>
      </c>
      <c r="K80" s="59">
        <v>0.1</v>
      </c>
      <c r="L80" s="60">
        <v>1</v>
      </c>
      <c r="M80" s="59">
        <v>0.1</v>
      </c>
      <c r="N80" s="58">
        <v>1.6E-2</v>
      </c>
      <c r="O80" s="108">
        <f t="shared" si="1"/>
        <v>0.16</v>
      </c>
      <c r="P80" s="57">
        <v>40</v>
      </c>
    </row>
    <row r="81" spans="1:16" s="57" customFormat="1" ht="30.75" customHeight="1" x14ac:dyDescent="0.35">
      <c r="A81" s="56">
        <v>44943</v>
      </c>
      <c r="B81" s="64">
        <v>44950</v>
      </c>
      <c r="C81" s="57" t="s">
        <v>60</v>
      </c>
      <c r="D81" s="57" t="s">
        <v>59</v>
      </c>
      <c r="E81" s="57" t="s">
        <v>40</v>
      </c>
      <c r="F81" s="61">
        <v>290</v>
      </c>
      <c r="G81" s="62">
        <v>9</v>
      </c>
      <c r="H81" s="105">
        <v>10</v>
      </c>
      <c r="I81" s="54">
        <f t="shared" si="0"/>
        <v>1.7999999999999999E-2</v>
      </c>
      <c r="J81" s="54">
        <v>1.7999999999999999E-2</v>
      </c>
      <c r="K81" s="59">
        <v>0.1</v>
      </c>
      <c r="L81" s="60">
        <v>1</v>
      </c>
      <c r="M81" s="59">
        <v>0.1</v>
      </c>
      <c r="N81" s="58">
        <v>1.7999999999999999E-2</v>
      </c>
      <c r="O81" s="108">
        <f t="shared" si="1"/>
        <v>0.18</v>
      </c>
      <c r="P81" s="57">
        <v>18</v>
      </c>
    </row>
    <row r="82" spans="1:16" s="57" customFormat="1" ht="30.75" customHeight="1" x14ac:dyDescent="0.35">
      <c r="A82" s="56">
        <v>44944</v>
      </c>
      <c r="B82" s="64">
        <v>44952</v>
      </c>
      <c r="C82" s="57" t="s">
        <v>67</v>
      </c>
      <c r="D82" s="57" t="s">
        <v>65</v>
      </c>
      <c r="E82" s="57" t="s">
        <v>40</v>
      </c>
      <c r="F82" s="61">
        <v>100</v>
      </c>
      <c r="G82" s="62">
        <v>4.3</v>
      </c>
      <c r="H82" s="105">
        <v>4.8</v>
      </c>
      <c r="I82" s="54">
        <f t="shared" ref="I82:I88" si="3">(G82-H82)/(G82)*(-G82*100*P82)/100000</f>
        <v>1.2500000000000001E-2</v>
      </c>
      <c r="J82" s="54">
        <v>1.2500000000000001E-2</v>
      </c>
      <c r="K82" s="59">
        <v>0.1</v>
      </c>
      <c r="L82" s="60">
        <v>1</v>
      </c>
      <c r="M82" s="59">
        <v>0.1</v>
      </c>
      <c r="N82" s="58">
        <v>1.2500000000000001E-2</v>
      </c>
      <c r="O82" s="108">
        <f t="shared" si="1"/>
        <v>0.125</v>
      </c>
      <c r="P82" s="57">
        <v>25</v>
      </c>
    </row>
    <row r="83" spans="1:16" s="57" customFormat="1" ht="30.75" customHeight="1" x14ac:dyDescent="0.35">
      <c r="A83" s="56">
        <v>44949</v>
      </c>
      <c r="B83" s="64">
        <v>44959</v>
      </c>
      <c r="C83" s="57" t="s">
        <v>66</v>
      </c>
      <c r="D83" s="57" t="s">
        <v>65</v>
      </c>
      <c r="E83" s="57" t="s">
        <v>40</v>
      </c>
      <c r="F83" s="61">
        <v>60</v>
      </c>
      <c r="G83" s="62">
        <v>4.2</v>
      </c>
      <c r="H83" s="105">
        <v>4.75</v>
      </c>
      <c r="I83" s="54">
        <f t="shared" si="3"/>
        <v>1.3749999999999995E-2</v>
      </c>
      <c r="J83" s="54">
        <v>1.38E-2</v>
      </c>
      <c r="K83" s="59">
        <v>0.1</v>
      </c>
      <c r="L83" s="60">
        <v>1</v>
      </c>
      <c r="M83" s="59">
        <v>0.1</v>
      </c>
      <c r="N83" s="58">
        <v>1.38E-2</v>
      </c>
      <c r="O83" s="108">
        <f t="shared" si="1"/>
        <v>0.13800000000000001</v>
      </c>
      <c r="P83" s="57">
        <v>25</v>
      </c>
    </row>
    <row r="84" spans="1:16" s="57" customFormat="1" ht="30.75" customHeight="1" x14ac:dyDescent="0.35">
      <c r="A84" s="56">
        <v>44957</v>
      </c>
      <c r="B84" s="64">
        <v>44959</v>
      </c>
      <c r="C84" s="57" t="s">
        <v>68</v>
      </c>
      <c r="D84" s="57" t="s">
        <v>65</v>
      </c>
      <c r="E84" s="57" t="s">
        <v>40</v>
      </c>
      <c r="F84" s="61">
        <v>305</v>
      </c>
      <c r="G84" s="62">
        <v>9</v>
      </c>
      <c r="H84" s="105">
        <v>5.35</v>
      </c>
      <c r="I84" s="54">
        <f t="shared" si="3"/>
        <v>-4.3800000000000013E-2</v>
      </c>
      <c r="J84" s="54">
        <v>-4.3799999999999999E-2</v>
      </c>
      <c r="K84" s="59">
        <v>0.1</v>
      </c>
      <c r="L84" s="60">
        <v>1</v>
      </c>
      <c r="M84" s="59">
        <v>0.1</v>
      </c>
      <c r="N84" s="58">
        <v>-4.3799999999999999E-2</v>
      </c>
      <c r="O84" s="108">
        <f t="shared" si="1"/>
        <v>-0.438</v>
      </c>
      <c r="P84" s="57">
        <v>12</v>
      </c>
    </row>
    <row r="85" spans="1:16" s="57" customFormat="1" ht="30.75" customHeight="1" x14ac:dyDescent="0.35">
      <c r="A85" s="56">
        <v>44957</v>
      </c>
      <c r="B85" s="64">
        <v>44965</v>
      </c>
      <c r="C85" s="57" t="s">
        <v>70</v>
      </c>
      <c r="D85" s="57" t="s">
        <v>65</v>
      </c>
      <c r="E85" s="57" t="s">
        <v>40</v>
      </c>
      <c r="F85" s="61">
        <v>155</v>
      </c>
      <c r="G85" s="62">
        <v>4.3</v>
      </c>
      <c r="H85" s="105">
        <v>4.4000000000000004</v>
      </c>
      <c r="I85" s="54">
        <f t="shared" si="3"/>
        <v>2.5000000000000135E-3</v>
      </c>
      <c r="J85" s="54">
        <v>2.5000000000000001E-3</v>
      </c>
      <c r="K85" s="59">
        <v>0.1</v>
      </c>
      <c r="L85" s="60">
        <v>1</v>
      </c>
      <c r="M85" s="59">
        <v>0.1</v>
      </c>
      <c r="N85" s="58">
        <v>2.5000000000000001E-3</v>
      </c>
      <c r="O85" s="108">
        <f t="shared" si="1"/>
        <v>2.5000000000000001E-2</v>
      </c>
      <c r="P85" s="57">
        <v>25</v>
      </c>
    </row>
    <row r="86" spans="1:16" s="57" customFormat="1" ht="30.75" customHeight="1" x14ac:dyDescent="0.35">
      <c r="A86" s="56">
        <v>44963</v>
      </c>
      <c r="B86" s="64">
        <v>44974</v>
      </c>
      <c r="C86" s="57" t="s">
        <v>71</v>
      </c>
      <c r="D86" s="57" t="s">
        <v>65</v>
      </c>
      <c r="E86" s="57" t="s">
        <v>40</v>
      </c>
      <c r="F86" s="61">
        <v>210</v>
      </c>
      <c r="G86" s="62">
        <v>9.1</v>
      </c>
      <c r="H86" s="105">
        <v>8</v>
      </c>
      <c r="I86" s="54">
        <f t="shared" si="3"/>
        <v>-1.3199999999999995E-2</v>
      </c>
      <c r="J86" s="54">
        <v>-1.32E-2</v>
      </c>
      <c r="K86" s="59">
        <v>0.1</v>
      </c>
      <c r="L86" s="60">
        <v>1</v>
      </c>
      <c r="M86" s="59">
        <v>0.1</v>
      </c>
      <c r="N86" s="58">
        <v>-1.32E-2</v>
      </c>
      <c r="O86" s="108">
        <f t="shared" si="1"/>
        <v>-0.13200000000000001</v>
      </c>
      <c r="P86" s="57">
        <v>12</v>
      </c>
    </row>
    <row r="87" spans="1:16" s="57" customFormat="1" ht="30.75" customHeight="1" x14ac:dyDescent="0.35">
      <c r="A87" s="56">
        <v>44964</v>
      </c>
      <c r="B87" s="64">
        <v>44974</v>
      </c>
      <c r="C87" s="57" t="s">
        <v>72</v>
      </c>
      <c r="D87" s="57" t="s">
        <v>65</v>
      </c>
      <c r="E87" s="57" t="s">
        <v>40</v>
      </c>
      <c r="F87" s="61">
        <v>160</v>
      </c>
      <c r="G87" s="62">
        <v>9.1999999999999993</v>
      </c>
      <c r="H87" s="105">
        <v>10</v>
      </c>
      <c r="I87" s="54">
        <f t="shared" si="3"/>
        <v>9.6000000000000061E-3</v>
      </c>
      <c r="J87" s="54">
        <v>9.5999999999999992E-3</v>
      </c>
      <c r="K87" s="59">
        <v>0.1</v>
      </c>
      <c r="L87" s="60">
        <v>1</v>
      </c>
      <c r="M87" s="59">
        <v>0.1</v>
      </c>
      <c r="N87" s="58">
        <v>9.5999999999999992E-3</v>
      </c>
      <c r="O87" s="108">
        <f t="shared" si="1"/>
        <v>9.5999999999999988E-2</v>
      </c>
      <c r="P87" s="57">
        <v>12</v>
      </c>
    </row>
    <row r="88" spans="1:16" s="57" customFormat="1" ht="30.75" customHeight="1" x14ac:dyDescent="0.35">
      <c r="A88" s="56">
        <v>44956</v>
      </c>
      <c r="B88" s="64">
        <v>44974</v>
      </c>
      <c r="C88" s="57" t="s">
        <v>73</v>
      </c>
      <c r="D88" s="57" t="s">
        <v>65</v>
      </c>
      <c r="E88" s="57" t="s">
        <v>40</v>
      </c>
      <c r="F88" s="61">
        <v>165</v>
      </c>
      <c r="G88" s="62">
        <v>9</v>
      </c>
      <c r="H88" s="105">
        <v>10</v>
      </c>
      <c r="I88" s="54">
        <f t="shared" si="3"/>
        <v>1.2E-2</v>
      </c>
      <c r="J88" s="54">
        <v>1.2E-2</v>
      </c>
      <c r="K88" s="59">
        <v>0.1</v>
      </c>
      <c r="L88" s="60">
        <v>1</v>
      </c>
      <c r="M88" s="59">
        <v>0.1</v>
      </c>
      <c r="N88" s="58">
        <v>1.2E-2</v>
      </c>
      <c r="O88" s="108">
        <f t="shared" si="1"/>
        <v>0.12</v>
      </c>
      <c r="P88" s="57">
        <v>12</v>
      </c>
    </row>
    <row r="89" spans="1:16" s="57" customFormat="1" ht="30.75" customHeight="1" x14ac:dyDescent="0.35">
      <c r="A89" s="56">
        <v>44978</v>
      </c>
      <c r="B89" s="64">
        <v>44985</v>
      </c>
      <c r="C89" s="57" t="s">
        <v>69</v>
      </c>
      <c r="D89" s="57" t="s">
        <v>65</v>
      </c>
      <c r="E89" s="57" t="s">
        <v>40</v>
      </c>
      <c r="F89" s="61">
        <v>220</v>
      </c>
      <c r="G89" s="62">
        <v>8.9</v>
      </c>
      <c r="H89" s="105">
        <v>10</v>
      </c>
      <c r="I89" s="54">
        <f t="shared" ref="I89:I94" si="4">(G89-H89)/(G89)*(-G89*100*P89)/100000</f>
        <v>1.3199999999999995E-2</v>
      </c>
      <c r="J89" s="54">
        <f>I89+I90</f>
        <v>3.8199999999999998E-2</v>
      </c>
      <c r="K89" s="59">
        <v>0.1</v>
      </c>
      <c r="L89" s="60">
        <v>1</v>
      </c>
      <c r="M89" s="59">
        <v>0.1</v>
      </c>
      <c r="N89" s="58">
        <v>1.32E-2</v>
      </c>
      <c r="O89" s="108">
        <f t="shared" si="1"/>
        <v>0.13200000000000001</v>
      </c>
      <c r="P89" s="57">
        <v>12</v>
      </c>
    </row>
    <row r="90" spans="1:16" s="57" customFormat="1" ht="30.75" customHeight="1" x14ac:dyDescent="0.35">
      <c r="A90" s="56">
        <v>44978</v>
      </c>
      <c r="B90" s="64">
        <v>44991</v>
      </c>
      <c r="C90" s="57" t="s">
        <v>75</v>
      </c>
      <c r="D90" s="57" t="s">
        <v>65</v>
      </c>
      <c r="E90" s="57" t="s">
        <v>40</v>
      </c>
      <c r="F90" s="61">
        <v>155</v>
      </c>
      <c r="G90" s="62">
        <v>8.9</v>
      </c>
      <c r="H90" s="105">
        <v>9.9</v>
      </c>
      <c r="I90" s="54">
        <f t="shared" si="4"/>
        <v>2.5000000000000001E-2</v>
      </c>
      <c r="J90" s="54">
        <v>2.5000000000000001E-2</v>
      </c>
      <c r="K90" s="59">
        <v>0.1</v>
      </c>
      <c r="L90" s="60">
        <v>1</v>
      </c>
      <c r="M90" s="59">
        <v>0.1</v>
      </c>
      <c r="N90" s="58">
        <v>2.5000000000000001E-2</v>
      </c>
      <c r="O90" s="108">
        <f t="shared" si="1"/>
        <v>0.25</v>
      </c>
      <c r="P90" s="57">
        <v>25</v>
      </c>
    </row>
    <row r="91" spans="1:16" s="57" customFormat="1" ht="30.75" customHeight="1" x14ac:dyDescent="0.35">
      <c r="A91" s="56">
        <v>44978</v>
      </c>
      <c r="B91" s="64">
        <v>44994</v>
      </c>
      <c r="C91" s="57" t="s">
        <v>74</v>
      </c>
      <c r="D91" s="57" t="s">
        <v>65</v>
      </c>
      <c r="E91" s="57" t="s">
        <v>40</v>
      </c>
      <c r="F91" s="61">
        <v>250</v>
      </c>
      <c r="G91" s="62">
        <v>8.9</v>
      </c>
      <c r="H91" s="105">
        <v>9.9</v>
      </c>
      <c r="I91" s="54">
        <f t="shared" si="4"/>
        <v>2.5000000000000001E-2</v>
      </c>
      <c r="J91" s="54">
        <v>2.5000000000000001E-2</v>
      </c>
      <c r="K91" s="59">
        <v>0.1</v>
      </c>
      <c r="L91" s="60">
        <v>1</v>
      </c>
      <c r="M91" s="59">
        <v>0.1</v>
      </c>
      <c r="N91" s="58">
        <v>2.5000000000000001E-2</v>
      </c>
      <c r="O91" s="108">
        <f t="shared" si="1"/>
        <v>0.25</v>
      </c>
      <c r="P91" s="57">
        <v>25</v>
      </c>
    </row>
    <row r="92" spans="1:16" s="57" customFormat="1" ht="30.75" customHeight="1" x14ac:dyDescent="0.35">
      <c r="A92" s="56">
        <v>44978</v>
      </c>
      <c r="B92" s="64">
        <v>44999</v>
      </c>
      <c r="C92" s="57" t="s">
        <v>76</v>
      </c>
      <c r="D92" s="57" t="s">
        <v>58</v>
      </c>
      <c r="E92" s="57" t="s">
        <v>40</v>
      </c>
      <c r="F92" s="61">
        <v>95</v>
      </c>
      <c r="G92" s="62">
        <v>2.6</v>
      </c>
      <c r="H92" s="105">
        <v>2.95</v>
      </c>
      <c r="I92" s="54">
        <f t="shared" si="4"/>
        <v>1.4000000000000002E-2</v>
      </c>
      <c r="J92" s="54">
        <v>1.4E-2</v>
      </c>
      <c r="K92" s="59">
        <v>0.1</v>
      </c>
      <c r="L92" s="60">
        <v>1</v>
      </c>
      <c r="M92" s="59">
        <v>0.1</v>
      </c>
      <c r="N92" s="58">
        <v>1.4E-2</v>
      </c>
      <c r="O92" s="108">
        <f t="shared" si="1"/>
        <v>0.14000000000000001</v>
      </c>
      <c r="P92" s="57">
        <v>40</v>
      </c>
    </row>
    <row r="93" spans="1:16" s="57" customFormat="1" ht="30.75" customHeight="1" x14ac:dyDescent="0.35">
      <c r="A93" s="56">
        <v>44991</v>
      </c>
      <c r="B93" s="64">
        <v>45000</v>
      </c>
      <c r="C93" s="57" t="s">
        <v>81</v>
      </c>
      <c r="D93" s="57" t="s">
        <v>65</v>
      </c>
      <c r="E93" s="57" t="s">
        <v>40</v>
      </c>
      <c r="F93" s="61">
        <v>260</v>
      </c>
      <c r="G93" s="62">
        <v>8.8000000000000007</v>
      </c>
      <c r="H93" s="105">
        <v>9.9499999999999993</v>
      </c>
      <c r="I93" s="54">
        <f t="shared" si="4"/>
        <v>1.3799999999999984E-2</v>
      </c>
      <c r="J93" s="54">
        <v>1.38E-2</v>
      </c>
      <c r="K93" s="59">
        <v>0.1</v>
      </c>
      <c r="L93" s="60">
        <v>1</v>
      </c>
      <c r="M93" s="59">
        <v>0.1</v>
      </c>
      <c r="N93" s="58">
        <v>1.38E-2</v>
      </c>
      <c r="O93" s="108">
        <f t="shared" si="1"/>
        <v>0.13800000000000001</v>
      </c>
      <c r="P93" s="57">
        <v>12</v>
      </c>
    </row>
    <row r="94" spans="1:16" s="57" customFormat="1" ht="30.75" customHeight="1" x14ac:dyDescent="0.35">
      <c r="A94" s="56">
        <v>44992</v>
      </c>
      <c r="B94" s="64">
        <v>45002</v>
      </c>
      <c r="C94" s="57" t="s">
        <v>82</v>
      </c>
      <c r="D94" s="57" t="s">
        <v>65</v>
      </c>
      <c r="E94" s="57" t="s">
        <v>40</v>
      </c>
      <c r="F94" s="61">
        <v>250</v>
      </c>
      <c r="G94" s="62">
        <v>8.8000000000000007</v>
      </c>
      <c r="H94" s="105">
        <v>9.9</v>
      </c>
      <c r="I94" s="54">
        <f t="shared" si="4"/>
        <v>2.749999999999999E-2</v>
      </c>
      <c r="J94" s="54">
        <v>2.75E-2</v>
      </c>
      <c r="K94" s="59">
        <v>0.1</v>
      </c>
      <c r="L94" s="60">
        <v>1</v>
      </c>
      <c r="M94" s="59">
        <v>0.1</v>
      </c>
      <c r="N94" s="58">
        <v>2.75E-2</v>
      </c>
      <c r="O94" s="108">
        <f t="shared" si="1"/>
        <v>0.27500000000000002</v>
      </c>
      <c r="P94" s="57">
        <v>25</v>
      </c>
    </row>
    <row r="95" spans="1:16" s="57" customFormat="1" ht="30.75" customHeight="1" x14ac:dyDescent="0.35">
      <c r="A95" s="56">
        <v>45000</v>
      </c>
      <c r="B95" s="64">
        <v>45008</v>
      </c>
      <c r="C95" s="57" t="s">
        <v>77</v>
      </c>
      <c r="D95" s="57" t="s">
        <v>65</v>
      </c>
      <c r="E95" s="57" t="s">
        <v>40</v>
      </c>
      <c r="F95" s="61">
        <v>270</v>
      </c>
      <c r="G95" s="62">
        <v>8.5</v>
      </c>
      <c r="H95" s="105">
        <v>6.5</v>
      </c>
      <c r="I95" s="54">
        <f t="shared" ref="I95:I100" si="5">(G95-H95)/(G95)*(-G95*100*P95)/100000</f>
        <v>-2.4E-2</v>
      </c>
      <c r="J95" s="54">
        <v>-2.4E-2</v>
      </c>
      <c r="K95" s="59">
        <v>0.1</v>
      </c>
      <c r="L95" s="60">
        <v>1</v>
      </c>
      <c r="M95" s="59">
        <v>0.1</v>
      </c>
      <c r="N95" s="58">
        <v>-2.4E-2</v>
      </c>
      <c r="O95" s="108">
        <f t="shared" si="1"/>
        <v>-0.24</v>
      </c>
      <c r="P95" s="57">
        <v>12</v>
      </c>
    </row>
    <row r="96" spans="1:16" s="57" customFormat="1" ht="30.75" customHeight="1" x14ac:dyDescent="0.35">
      <c r="A96" s="56">
        <v>44998</v>
      </c>
      <c r="B96" s="64">
        <v>45008</v>
      </c>
      <c r="C96" s="57" t="s">
        <v>86</v>
      </c>
      <c r="D96" s="57" t="s">
        <v>58</v>
      </c>
      <c r="E96" s="57" t="s">
        <v>40</v>
      </c>
      <c r="F96" s="61">
        <v>114</v>
      </c>
      <c r="G96" s="62">
        <v>2.5</v>
      </c>
      <c r="H96" s="105">
        <v>2.9</v>
      </c>
      <c r="I96" s="54">
        <f t="shared" si="5"/>
        <v>1.5999999999999997E-2</v>
      </c>
      <c r="J96" s="54">
        <v>1.6E-2</v>
      </c>
      <c r="K96" s="59">
        <v>0.1</v>
      </c>
      <c r="L96" s="60">
        <v>1</v>
      </c>
      <c r="M96" s="59">
        <v>0.1</v>
      </c>
      <c r="N96" s="58">
        <v>1.6E-2</v>
      </c>
      <c r="O96" s="108">
        <f t="shared" si="1"/>
        <v>0.16</v>
      </c>
      <c r="P96" s="57">
        <v>40</v>
      </c>
    </row>
    <row r="97" spans="1:16" s="57" customFormat="1" ht="30.75" customHeight="1" x14ac:dyDescent="0.35">
      <c r="A97" s="64">
        <v>45005</v>
      </c>
      <c r="B97" s="64">
        <v>45013</v>
      </c>
      <c r="C97" s="57" t="s">
        <v>79</v>
      </c>
      <c r="D97" s="57" t="s">
        <v>65</v>
      </c>
      <c r="E97" s="57" t="s">
        <v>40</v>
      </c>
      <c r="F97" s="61">
        <v>35</v>
      </c>
      <c r="G97" s="62">
        <v>4</v>
      </c>
      <c r="H97" s="105">
        <v>4.8499999999999996</v>
      </c>
      <c r="I97" s="54">
        <f t="shared" si="5"/>
        <v>2.1249999999999991E-2</v>
      </c>
      <c r="J97" s="54">
        <v>2.1299999999999999E-2</v>
      </c>
      <c r="K97" s="59">
        <v>0.1</v>
      </c>
      <c r="L97" s="60">
        <v>1</v>
      </c>
      <c r="M97" s="59">
        <v>0.1</v>
      </c>
      <c r="N97" s="58">
        <v>2.1299999999999999E-2</v>
      </c>
      <c r="O97" s="108">
        <f t="shared" si="1"/>
        <v>0.21299999999999999</v>
      </c>
      <c r="P97" s="57">
        <v>25</v>
      </c>
    </row>
    <row r="98" spans="1:16" s="57" customFormat="1" ht="30.75" customHeight="1" x14ac:dyDescent="0.35">
      <c r="A98" s="64">
        <v>45013</v>
      </c>
      <c r="B98" s="64">
        <v>45028</v>
      </c>
      <c r="C98" s="57" t="s">
        <v>85</v>
      </c>
      <c r="D98" s="57" t="s">
        <v>58</v>
      </c>
      <c r="E98" s="57" t="s">
        <v>40</v>
      </c>
      <c r="F98" s="61">
        <v>113</v>
      </c>
      <c r="G98" s="62">
        <v>2.6</v>
      </c>
      <c r="H98" s="105">
        <v>2.92</v>
      </c>
      <c r="I98" s="54">
        <f t="shared" si="5"/>
        <v>1.2799999999999994E-2</v>
      </c>
      <c r="J98" s="54">
        <v>1.2800000000000001E-2</v>
      </c>
      <c r="K98" s="59">
        <v>0.1</v>
      </c>
      <c r="L98" s="60">
        <v>1</v>
      </c>
      <c r="M98" s="59">
        <v>0.1</v>
      </c>
      <c r="N98" s="58">
        <v>1.2800000000000001E-2</v>
      </c>
      <c r="O98" s="108">
        <f t="shared" si="1"/>
        <v>0.128</v>
      </c>
      <c r="P98" s="57">
        <v>40</v>
      </c>
    </row>
    <row r="99" spans="1:16" s="57" customFormat="1" ht="30.75" customHeight="1" x14ac:dyDescent="0.35">
      <c r="A99" s="56">
        <v>44998</v>
      </c>
      <c r="B99" s="64">
        <v>45030</v>
      </c>
      <c r="C99" s="57" t="s">
        <v>90</v>
      </c>
      <c r="D99" s="57" t="s">
        <v>58</v>
      </c>
      <c r="E99" s="57" t="s">
        <v>40</v>
      </c>
      <c r="F99" s="61">
        <v>113</v>
      </c>
      <c r="G99" s="62">
        <v>2.6</v>
      </c>
      <c r="H99" s="105">
        <v>2.98</v>
      </c>
      <c r="I99" s="54">
        <f t="shared" si="5"/>
        <v>1.5199999999999995E-2</v>
      </c>
      <c r="J99" s="54">
        <v>1.52E-2</v>
      </c>
      <c r="K99" s="59">
        <v>0.1</v>
      </c>
      <c r="L99" s="60">
        <v>1</v>
      </c>
      <c r="M99" s="59">
        <v>0.1</v>
      </c>
      <c r="N99" s="58">
        <v>1.52E-2</v>
      </c>
      <c r="O99" s="108">
        <f t="shared" si="1"/>
        <v>0.152</v>
      </c>
      <c r="P99" s="57">
        <v>40</v>
      </c>
    </row>
    <row r="100" spans="1:16" s="57" customFormat="1" ht="30.75" customHeight="1" x14ac:dyDescent="0.35">
      <c r="A100" s="56">
        <v>44998</v>
      </c>
      <c r="B100" s="64">
        <v>45030</v>
      </c>
      <c r="C100" s="57" t="s">
        <v>80</v>
      </c>
      <c r="D100" s="57" t="s">
        <v>65</v>
      </c>
      <c r="E100" s="57" t="s">
        <v>40</v>
      </c>
      <c r="F100" s="61">
        <v>115</v>
      </c>
      <c r="G100" s="62">
        <v>8.5</v>
      </c>
      <c r="H100" s="105">
        <v>9.9499999999999993</v>
      </c>
      <c r="I100" s="54">
        <f t="shared" si="5"/>
        <v>1.7399999999999992E-2</v>
      </c>
      <c r="J100" s="54">
        <v>1.7399999999999999E-2</v>
      </c>
      <c r="K100" s="59">
        <v>0.1</v>
      </c>
      <c r="L100" s="60">
        <v>1</v>
      </c>
      <c r="M100" s="59">
        <v>0.1</v>
      </c>
      <c r="N100" s="58">
        <v>1.7399999999999999E-2</v>
      </c>
      <c r="O100" s="108">
        <f t="shared" si="1"/>
        <v>0.17399999999999999</v>
      </c>
      <c r="P100" s="57">
        <v>12</v>
      </c>
    </row>
    <row r="101" spans="1:16" s="57" customFormat="1" ht="30.75" customHeight="1" x14ac:dyDescent="0.35">
      <c r="A101" s="56">
        <v>45012</v>
      </c>
      <c r="B101" s="64">
        <v>45034</v>
      </c>
      <c r="C101" s="57" t="s">
        <v>93</v>
      </c>
      <c r="D101" s="57" t="s">
        <v>65</v>
      </c>
      <c r="E101" s="57" t="s">
        <v>40</v>
      </c>
      <c r="F101" s="61">
        <v>40</v>
      </c>
      <c r="G101" s="62">
        <v>4.3</v>
      </c>
      <c r="H101" s="105">
        <v>4.9800000000000004</v>
      </c>
      <c r="I101" s="54">
        <f t="shared" ref="I101:I107" si="6">(G101-H101)/(G101)*(-G101*100*P101)/100000</f>
        <v>1.7000000000000015E-2</v>
      </c>
      <c r="J101" s="54">
        <v>1.7000000000000001E-2</v>
      </c>
      <c r="K101" s="59">
        <v>0.1</v>
      </c>
      <c r="L101" s="60">
        <v>1</v>
      </c>
      <c r="M101" s="59">
        <v>0.1</v>
      </c>
      <c r="N101" s="58">
        <v>1.7000000000000001E-2</v>
      </c>
      <c r="O101" s="108">
        <f t="shared" si="1"/>
        <v>0.17</v>
      </c>
      <c r="P101" s="57">
        <v>25</v>
      </c>
    </row>
    <row r="102" spans="1:16" s="57" customFormat="1" ht="30.75" customHeight="1" x14ac:dyDescent="0.35">
      <c r="A102" s="56">
        <v>44991</v>
      </c>
      <c r="B102" s="64">
        <v>45037</v>
      </c>
      <c r="C102" s="57" t="s">
        <v>88</v>
      </c>
      <c r="D102" s="57" t="s">
        <v>89</v>
      </c>
      <c r="E102" s="57" t="s">
        <v>40</v>
      </c>
      <c r="F102" s="61">
        <v>33</v>
      </c>
      <c r="G102" s="62">
        <v>2.6</v>
      </c>
      <c r="H102" s="105">
        <v>2.98</v>
      </c>
      <c r="I102" s="54">
        <f t="shared" si="6"/>
        <v>1.5199999999999995E-2</v>
      </c>
      <c r="J102" s="54">
        <v>1.52E-2</v>
      </c>
      <c r="K102" s="59">
        <v>0.1</v>
      </c>
      <c r="L102" s="60">
        <v>1</v>
      </c>
      <c r="M102" s="59">
        <v>0.1</v>
      </c>
      <c r="N102" s="58">
        <v>1.52E-2</v>
      </c>
      <c r="O102" s="108">
        <f t="shared" si="1"/>
        <v>0.152</v>
      </c>
      <c r="P102" s="57">
        <v>40</v>
      </c>
    </row>
    <row r="103" spans="1:16" s="57" customFormat="1" ht="30.75" customHeight="1" x14ac:dyDescent="0.35">
      <c r="A103" s="56">
        <v>44998</v>
      </c>
      <c r="B103" s="64">
        <v>45037</v>
      </c>
      <c r="C103" s="57" t="s">
        <v>95</v>
      </c>
      <c r="D103" s="57" t="s">
        <v>65</v>
      </c>
      <c r="E103" s="57" t="s">
        <v>40</v>
      </c>
      <c r="F103" s="61">
        <v>140</v>
      </c>
      <c r="G103" s="62">
        <v>8.8000000000000007</v>
      </c>
      <c r="H103" s="106">
        <v>10</v>
      </c>
      <c r="I103" s="54">
        <f t="shared" si="6"/>
        <v>2.9999999999999985E-2</v>
      </c>
      <c r="J103" s="54">
        <v>0.03</v>
      </c>
      <c r="K103" s="59">
        <v>0.1</v>
      </c>
      <c r="L103" s="60">
        <v>1</v>
      </c>
      <c r="M103" s="59">
        <v>0.1</v>
      </c>
      <c r="N103" s="58">
        <v>0.03</v>
      </c>
      <c r="O103" s="108">
        <f t="shared" si="1"/>
        <v>0.3</v>
      </c>
      <c r="P103" s="57">
        <v>25</v>
      </c>
    </row>
    <row r="104" spans="1:16" s="57" customFormat="1" ht="30.75" customHeight="1" x14ac:dyDescent="0.35">
      <c r="A104" s="56">
        <v>45000</v>
      </c>
      <c r="B104" s="64">
        <v>45037</v>
      </c>
      <c r="C104" s="57" t="s">
        <v>78</v>
      </c>
      <c r="D104" s="57" t="s">
        <v>65</v>
      </c>
      <c r="E104" s="57" t="s">
        <v>40</v>
      </c>
      <c r="F104" s="61">
        <v>23</v>
      </c>
      <c r="G104" s="62">
        <v>2.5</v>
      </c>
      <c r="H104" s="106">
        <v>3</v>
      </c>
      <c r="I104" s="54">
        <f t="shared" si="6"/>
        <v>0.02</v>
      </c>
      <c r="J104" s="54">
        <v>0.02</v>
      </c>
      <c r="K104" s="59">
        <v>0.1</v>
      </c>
      <c r="L104" s="60">
        <v>1</v>
      </c>
      <c r="M104" s="59">
        <v>0.1</v>
      </c>
      <c r="N104" s="58">
        <v>0.02</v>
      </c>
      <c r="O104" s="108">
        <f t="shared" si="1"/>
        <v>0.2</v>
      </c>
      <c r="P104" s="57">
        <v>40</v>
      </c>
    </row>
    <row r="105" spans="1:16" s="57" customFormat="1" ht="30.75" customHeight="1" x14ac:dyDescent="0.35">
      <c r="A105" s="56">
        <v>45000</v>
      </c>
      <c r="B105" s="64">
        <v>45037</v>
      </c>
      <c r="C105" s="57" t="s">
        <v>83</v>
      </c>
      <c r="D105" s="57" t="s">
        <v>65</v>
      </c>
      <c r="E105" s="57" t="s">
        <v>40</v>
      </c>
      <c r="F105" s="61">
        <v>65</v>
      </c>
      <c r="G105" s="62">
        <v>4.2</v>
      </c>
      <c r="H105" s="106">
        <v>5</v>
      </c>
      <c r="I105" s="54">
        <f t="shared" si="6"/>
        <v>1.9999999999999997E-2</v>
      </c>
      <c r="J105" s="54">
        <v>0.02</v>
      </c>
      <c r="K105" s="59">
        <v>0.1</v>
      </c>
      <c r="L105" s="60">
        <v>1</v>
      </c>
      <c r="M105" s="59">
        <v>0.1</v>
      </c>
      <c r="N105" s="58">
        <v>0.02</v>
      </c>
      <c r="O105" s="108">
        <f t="shared" si="1"/>
        <v>0.2</v>
      </c>
      <c r="P105" s="57">
        <v>25</v>
      </c>
    </row>
    <row r="106" spans="1:16" s="57" customFormat="1" ht="30.75" customHeight="1" x14ac:dyDescent="0.35">
      <c r="A106" s="56">
        <v>45009</v>
      </c>
      <c r="B106" s="64">
        <v>45037</v>
      </c>
      <c r="C106" s="57" t="s">
        <v>84</v>
      </c>
      <c r="D106" s="57" t="s">
        <v>65</v>
      </c>
      <c r="E106" s="57" t="s">
        <v>40</v>
      </c>
      <c r="F106" s="61">
        <v>70</v>
      </c>
      <c r="G106" s="62">
        <v>4.4000000000000004</v>
      </c>
      <c r="H106" s="106">
        <v>5</v>
      </c>
      <c r="I106" s="54">
        <f t="shared" si="6"/>
        <v>1.4999999999999993E-2</v>
      </c>
      <c r="J106" s="54">
        <v>1.4999999999999999E-2</v>
      </c>
      <c r="K106" s="59">
        <v>0.1</v>
      </c>
      <c r="L106" s="60">
        <v>1</v>
      </c>
      <c r="M106" s="59">
        <v>0.1</v>
      </c>
      <c r="N106" s="58">
        <v>1.4999999999999999E-2</v>
      </c>
      <c r="O106" s="108">
        <f t="shared" si="1"/>
        <v>0.15</v>
      </c>
      <c r="P106" s="57">
        <v>25</v>
      </c>
    </row>
    <row r="107" spans="1:16" s="57" customFormat="1" ht="30.75" customHeight="1" x14ac:dyDescent="0.35">
      <c r="A107" s="56">
        <v>45034</v>
      </c>
      <c r="B107" s="64">
        <v>45041</v>
      </c>
      <c r="C107" s="57" t="s">
        <v>87</v>
      </c>
      <c r="D107" s="57" t="s">
        <v>65</v>
      </c>
      <c r="E107" s="57" t="s">
        <v>40</v>
      </c>
      <c r="F107" s="61">
        <v>270</v>
      </c>
      <c r="G107" s="62">
        <v>8.9</v>
      </c>
      <c r="H107" s="106">
        <v>10</v>
      </c>
      <c r="I107" s="54">
        <f t="shared" si="6"/>
        <v>1.3199999999999995E-2</v>
      </c>
      <c r="J107" s="54">
        <v>1.32E-2</v>
      </c>
      <c r="K107" s="59">
        <v>0.1</v>
      </c>
      <c r="L107" s="60">
        <v>1</v>
      </c>
      <c r="M107" s="59">
        <v>0.1</v>
      </c>
      <c r="N107" s="58">
        <v>1.32E-2</v>
      </c>
      <c r="O107" s="108">
        <f t="shared" si="1"/>
        <v>0.13200000000000001</v>
      </c>
      <c r="P107" s="57">
        <v>12</v>
      </c>
    </row>
    <row r="108" spans="1:16" s="57" customFormat="1" ht="30.75" customHeight="1" x14ac:dyDescent="0.35">
      <c r="A108" s="64">
        <v>45030</v>
      </c>
      <c r="B108" s="64">
        <v>45042</v>
      </c>
      <c r="C108" s="57" t="s">
        <v>94</v>
      </c>
      <c r="D108" s="57" t="s">
        <v>65</v>
      </c>
      <c r="E108" s="57" t="s">
        <v>40</v>
      </c>
      <c r="F108" s="61">
        <v>335</v>
      </c>
      <c r="G108" s="62">
        <v>9</v>
      </c>
      <c r="H108" s="106">
        <v>9.9499999999999993</v>
      </c>
      <c r="I108" s="54">
        <f t="shared" ref="I108:I113" si="7">(G108-H108)/(G108)*(-G108*100*P108)/100000</f>
        <v>1.1399999999999992E-2</v>
      </c>
      <c r="J108" s="54">
        <v>1.14E-2</v>
      </c>
      <c r="K108" s="59">
        <v>0.1</v>
      </c>
      <c r="L108" s="60">
        <v>1</v>
      </c>
      <c r="M108" s="59">
        <v>0.1</v>
      </c>
      <c r="N108" s="58">
        <v>1.14E-2</v>
      </c>
      <c r="O108" s="108">
        <f t="shared" si="1"/>
        <v>0.114</v>
      </c>
      <c r="P108" s="57">
        <v>12</v>
      </c>
    </row>
    <row r="109" spans="1:16" s="57" customFormat="1" ht="30.75" customHeight="1" x14ac:dyDescent="0.35">
      <c r="A109" s="56">
        <v>45036</v>
      </c>
      <c r="B109" s="64">
        <v>45043</v>
      </c>
      <c r="C109" s="57" t="s">
        <v>98</v>
      </c>
      <c r="D109" s="57" t="s">
        <v>65</v>
      </c>
      <c r="E109" s="57" t="s">
        <v>40</v>
      </c>
      <c r="F109" s="61">
        <v>175</v>
      </c>
      <c r="G109" s="62">
        <v>4.3</v>
      </c>
      <c r="H109" s="106">
        <v>4.9000000000000004</v>
      </c>
      <c r="I109" s="54">
        <f t="shared" si="7"/>
        <v>1.5000000000000013E-2</v>
      </c>
      <c r="J109" s="54">
        <v>1.4999999999999999E-2</v>
      </c>
      <c r="K109" s="59">
        <v>0.1</v>
      </c>
      <c r="L109" s="60">
        <v>1</v>
      </c>
      <c r="M109" s="59">
        <v>0.1</v>
      </c>
      <c r="N109" s="58">
        <v>1.4999999999999999E-2</v>
      </c>
      <c r="O109" s="108">
        <f t="shared" si="1"/>
        <v>0.15</v>
      </c>
      <c r="P109" s="57">
        <v>25</v>
      </c>
    </row>
    <row r="110" spans="1:16" s="57" customFormat="1" ht="30.75" customHeight="1" x14ac:dyDescent="0.35">
      <c r="A110" s="56">
        <v>45037</v>
      </c>
      <c r="B110" s="64">
        <v>45047</v>
      </c>
      <c r="C110" s="57" t="s">
        <v>99</v>
      </c>
      <c r="D110" s="57" t="s">
        <v>65</v>
      </c>
      <c r="E110" s="57" t="s">
        <v>40</v>
      </c>
      <c r="F110" s="61">
        <v>420</v>
      </c>
      <c r="G110" s="62">
        <v>8.3000000000000007</v>
      </c>
      <c r="H110" s="106">
        <v>9.9</v>
      </c>
      <c r="I110" s="54">
        <f t="shared" si="7"/>
        <v>1.9199999999999998E-2</v>
      </c>
      <c r="J110" s="54">
        <v>1.9199999999999998E-2</v>
      </c>
      <c r="K110" s="59">
        <v>0.1</v>
      </c>
      <c r="L110" s="60">
        <v>1</v>
      </c>
      <c r="M110" s="59">
        <v>0.1</v>
      </c>
      <c r="N110" s="58">
        <v>1.9199999999999998E-2</v>
      </c>
      <c r="O110" s="108">
        <f t="shared" si="1"/>
        <v>0.19199999999999998</v>
      </c>
      <c r="P110" s="57">
        <v>12</v>
      </c>
    </row>
    <row r="111" spans="1:16" s="57" customFormat="1" ht="30.75" customHeight="1" x14ac:dyDescent="0.35">
      <c r="A111" s="64">
        <v>45028</v>
      </c>
      <c r="B111" s="64">
        <v>45049</v>
      </c>
      <c r="C111" s="57" t="s">
        <v>96</v>
      </c>
      <c r="D111" s="57" t="s">
        <v>65</v>
      </c>
      <c r="E111" s="57" t="s">
        <v>40</v>
      </c>
      <c r="F111" s="61">
        <v>220</v>
      </c>
      <c r="G111" s="62">
        <v>8.8000000000000007</v>
      </c>
      <c r="H111" s="105">
        <v>9.9499999999999993</v>
      </c>
      <c r="I111" s="54">
        <f t="shared" si="7"/>
        <v>2.8749999999999967E-2</v>
      </c>
      <c r="J111" s="54">
        <v>2.8799999999999999E-2</v>
      </c>
      <c r="K111" s="59">
        <v>0.1</v>
      </c>
      <c r="L111" s="60">
        <v>1</v>
      </c>
      <c r="M111" s="59">
        <v>0.1</v>
      </c>
      <c r="N111" s="58">
        <v>2.8799999999999999E-2</v>
      </c>
      <c r="O111" s="108">
        <f t="shared" si="1"/>
        <v>0.28799999999999998</v>
      </c>
      <c r="P111" s="57">
        <v>25</v>
      </c>
    </row>
    <row r="112" spans="1:16" s="57" customFormat="1" ht="30.75" customHeight="1" x14ac:dyDescent="0.35">
      <c r="A112" s="56">
        <v>45048</v>
      </c>
      <c r="B112" s="64">
        <v>45050</v>
      </c>
      <c r="C112" s="57" t="s">
        <v>92</v>
      </c>
      <c r="D112" s="57" t="s">
        <v>58</v>
      </c>
      <c r="E112" s="57" t="s">
        <v>40</v>
      </c>
      <c r="F112" s="61">
        <v>101</v>
      </c>
      <c r="G112" s="62">
        <v>2.6</v>
      </c>
      <c r="H112" s="106">
        <v>2.9</v>
      </c>
      <c r="I112" s="54">
        <f t="shared" si="7"/>
        <v>1.1999999999999992E-2</v>
      </c>
      <c r="J112" s="54">
        <v>1.2E-2</v>
      </c>
      <c r="K112" s="59">
        <v>0.1</v>
      </c>
      <c r="L112" s="60">
        <v>1</v>
      </c>
      <c r="M112" s="59">
        <v>0.1</v>
      </c>
      <c r="N112" s="58">
        <v>1.2E-2</v>
      </c>
      <c r="O112" s="108">
        <f t="shared" si="1"/>
        <v>0.12</v>
      </c>
      <c r="P112" s="57">
        <v>40</v>
      </c>
    </row>
    <row r="113" spans="1:16" s="57" customFormat="1" ht="30.75" customHeight="1" x14ac:dyDescent="0.35">
      <c r="A113" s="56">
        <v>45037</v>
      </c>
      <c r="B113" s="64">
        <v>45051</v>
      </c>
      <c r="C113" s="57" t="s">
        <v>94</v>
      </c>
      <c r="D113" s="57" t="s">
        <v>65</v>
      </c>
      <c r="E113" s="57" t="s">
        <v>40</v>
      </c>
      <c r="F113" s="61">
        <v>120</v>
      </c>
      <c r="G113" s="62">
        <v>9.1999999999999993</v>
      </c>
      <c r="H113" s="105">
        <v>9.98</v>
      </c>
      <c r="I113" s="54">
        <f t="shared" si="7"/>
        <v>9.3600000000000141E-3</v>
      </c>
      <c r="J113" s="54">
        <v>9.4000000000000004E-3</v>
      </c>
      <c r="K113" s="59">
        <v>0.1</v>
      </c>
      <c r="L113" s="60">
        <v>1</v>
      </c>
      <c r="M113" s="59">
        <v>0.1</v>
      </c>
      <c r="N113" s="58">
        <v>9.4000000000000004E-3</v>
      </c>
      <c r="O113" s="108">
        <f t="shared" si="1"/>
        <v>9.4E-2</v>
      </c>
      <c r="P113" s="57">
        <v>12</v>
      </c>
    </row>
    <row r="114" spans="1:16" s="57" customFormat="1" ht="30.75" customHeight="1" x14ac:dyDescent="0.35">
      <c r="A114" s="64">
        <v>45028</v>
      </c>
      <c r="B114" s="64">
        <v>45064</v>
      </c>
      <c r="C114" s="57" t="s">
        <v>97</v>
      </c>
      <c r="D114" s="57" t="s">
        <v>65</v>
      </c>
      <c r="E114" s="57" t="s">
        <v>40</v>
      </c>
      <c r="F114" s="61">
        <v>120</v>
      </c>
      <c r="G114" s="62">
        <v>8.8000000000000007</v>
      </c>
      <c r="H114" s="105">
        <v>9.9499999999999993</v>
      </c>
      <c r="I114" s="54">
        <f t="shared" ref="I114:I120" si="8">(G114-H114)/(G114)*(-G114*100*P114)/100000</f>
        <v>2.8749999999999967E-2</v>
      </c>
      <c r="J114" s="54">
        <v>2.8799999999999999E-2</v>
      </c>
      <c r="K114" s="59">
        <v>0.1</v>
      </c>
      <c r="L114" s="60">
        <v>1</v>
      </c>
      <c r="M114" s="59">
        <v>0.1</v>
      </c>
      <c r="N114" s="58">
        <v>2.8799999999999999E-2</v>
      </c>
      <c r="O114" s="108">
        <f t="shared" si="1"/>
        <v>0.28799999999999998</v>
      </c>
      <c r="P114" s="57">
        <v>25</v>
      </c>
    </row>
    <row r="115" spans="1:16" s="57" customFormat="1" ht="30.75" customHeight="1" x14ac:dyDescent="0.35">
      <c r="A115" s="64">
        <v>45061</v>
      </c>
      <c r="B115" s="64">
        <v>45079</v>
      </c>
      <c r="C115" s="57" t="s">
        <v>91</v>
      </c>
      <c r="D115" s="57" t="s">
        <v>58</v>
      </c>
      <c r="E115" s="57" t="s">
        <v>40</v>
      </c>
      <c r="F115" s="61">
        <v>101</v>
      </c>
      <c r="G115" s="62">
        <v>2.6</v>
      </c>
      <c r="H115" s="106">
        <v>2.95</v>
      </c>
      <c r="I115" s="54">
        <f t="shared" si="8"/>
        <v>1.4000000000000002E-2</v>
      </c>
      <c r="J115" s="54">
        <v>1.4E-2</v>
      </c>
      <c r="K115" s="59">
        <v>0.1</v>
      </c>
      <c r="L115" s="60">
        <v>1</v>
      </c>
      <c r="M115" s="59">
        <v>0.1</v>
      </c>
      <c r="N115" s="58">
        <v>1.4E-2</v>
      </c>
      <c r="O115" s="108">
        <f t="shared" si="1"/>
        <v>0.14000000000000001</v>
      </c>
      <c r="P115" s="57">
        <v>40</v>
      </c>
    </row>
    <row r="116" spans="1:16" s="57" customFormat="1" ht="30.75" customHeight="1" x14ac:dyDescent="0.35">
      <c r="A116" s="64">
        <v>45058</v>
      </c>
      <c r="B116" s="64">
        <v>45093</v>
      </c>
      <c r="C116" s="57" t="s">
        <v>100</v>
      </c>
      <c r="D116" s="57" t="s">
        <v>39</v>
      </c>
      <c r="E116" s="57" t="s">
        <v>40</v>
      </c>
      <c r="F116" s="61">
        <v>130</v>
      </c>
      <c r="G116" s="62">
        <v>8.8000000000000007</v>
      </c>
      <c r="H116" s="106">
        <v>6.2</v>
      </c>
      <c r="I116" s="54">
        <f t="shared" si="8"/>
        <v>-3.1200000000000009E-2</v>
      </c>
      <c r="J116" s="54">
        <v>-3.1199999999999999E-2</v>
      </c>
      <c r="K116" s="59">
        <v>0.1</v>
      </c>
      <c r="L116" s="60">
        <v>1</v>
      </c>
      <c r="M116" s="59">
        <v>0.1</v>
      </c>
      <c r="N116" s="58">
        <v>-3.1199999999999999E-2</v>
      </c>
      <c r="O116" s="108">
        <f t="shared" si="1"/>
        <v>-0.312</v>
      </c>
      <c r="P116" s="57">
        <v>12</v>
      </c>
    </row>
    <row r="117" spans="1:16" s="57" customFormat="1" ht="30.75" customHeight="1" x14ac:dyDescent="0.35">
      <c r="A117" s="64">
        <v>45079</v>
      </c>
      <c r="B117" s="64">
        <v>45093</v>
      </c>
      <c r="C117" s="57" t="s">
        <v>102</v>
      </c>
      <c r="D117" s="57" t="s">
        <v>39</v>
      </c>
      <c r="E117" s="57" t="s">
        <v>40</v>
      </c>
      <c r="F117" s="61">
        <v>130</v>
      </c>
      <c r="G117" s="62">
        <v>8.8000000000000007</v>
      </c>
      <c r="H117" s="106">
        <v>10</v>
      </c>
      <c r="I117" s="54">
        <f t="shared" si="8"/>
        <v>1.4399999999999993E-2</v>
      </c>
      <c r="J117" s="54">
        <v>1.44E-2</v>
      </c>
      <c r="K117" s="59">
        <v>0.1</v>
      </c>
      <c r="L117" s="60">
        <v>1</v>
      </c>
      <c r="M117" s="59">
        <v>0.1</v>
      </c>
      <c r="N117" s="58">
        <v>1.44E-2</v>
      </c>
      <c r="O117" s="108">
        <f t="shared" si="1"/>
        <v>0.14399999999999999</v>
      </c>
      <c r="P117" s="57">
        <v>12</v>
      </c>
    </row>
    <row r="118" spans="1:16" s="57" customFormat="1" ht="30.75" customHeight="1" x14ac:dyDescent="0.35">
      <c r="A118" s="64">
        <v>45104</v>
      </c>
      <c r="B118" s="64">
        <v>45128</v>
      </c>
      <c r="C118" s="57" t="s">
        <v>101</v>
      </c>
      <c r="D118" s="57" t="s">
        <v>39</v>
      </c>
      <c r="E118" s="57" t="s">
        <v>40</v>
      </c>
      <c r="F118" s="61">
        <v>35</v>
      </c>
      <c r="G118" s="62">
        <v>2.65</v>
      </c>
      <c r="H118" s="106">
        <v>3</v>
      </c>
      <c r="I118" s="54">
        <f t="shared" si="8"/>
        <v>1.4000000000000002E-2</v>
      </c>
      <c r="J118" s="54">
        <v>1.4E-2</v>
      </c>
      <c r="K118" s="59">
        <v>0.1</v>
      </c>
      <c r="L118" s="60">
        <v>1</v>
      </c>
      <c r="M118" s="59">
        <v>0.1</v>
      </c>
      <c r="N118" s="58">
        <v>1.4E-2</v>
      </c>
      <c r="O118" s="108">
        <f t="shared" si="1"/>
        <v>0.14000000000000001</v>
      </c>
      <c r="P118" s="57">
        <v>40</v>
      </c>
    </row>
    <row r="119" spans="1:16" s="57" customFormat="1" ht="30.75" customHeight="1" x14ac:dyDescent="0.35">
      <c r="A119" s="64">
        <v>45105</v>
      </c>
      <c r="B119" s="64">
        <v>45128</v>
      </c>
      <c r="C119" s="57" t="s">
        <v>104</v>
      </c>
      <c r="D119" s="57" t="s">
        <v>39</v>
      </c>
      <c r="E119" s="57" t="s">
        <v>40</v>
      </c>
      <c r="F119" s="61">
        <v>190</v>
      </c>
      <c r="G119" s="62">
        <v>9.1</v>
      </c>
      <c r="H119" s="106">
        <v>10</v>
      </c>
      <c r="I119" s="54">
        <f t="shared" si="8"/>
        <v>1.0800000000000004E-2</v>
      </c>
      <c r="J119" s="54">
        <v>1.0800000000000001E-2</v>
      </c>
      <c r="K119" s="59">
        <v>0.1</v>
      </c>
      <c r="L119" s="60">
        <v>1</v>
      </c>
      <c r="M119" s="59">
        <v>0.1</v>
      </c>
      <c r="N119" s="58">
        <v>1.0800000000000001E-2</v>
      </c>
      <c r="O119" s="108">
        <f t="shared" si="1"/>
        <v>0.10800000000000001</v>
      </c>
      <c r="P119" s="57">
        <v>12</v>
      </c>
    </row>
    <row r="120" spans="1:16" s="57" customFormat="1" ht="30.75" customHeight="1" x14ac:dyDescent="0.35">
      <c r="A120" s="64">
        <v>45106</v>
      </c>
      <c r="B120" s="64">
        <v>45141</v>
      </c>
      <c r="C120" s="57" t="s">
        <v>103</v>
      </c>
      <c r="D120" s="57" t="s">
        <v>39</v>
      </c>
      <c r="E120" s="57" t="s">
        <v>40</v>
      </c>
      <c r="F120" s="61">
        <v>360</v>
      </c>
      <c r="G120" s="62">
        <v>9</v>
      </c>
      <c r="H120" s="106">
        <v>10</v>
      </c>
      <c r="I120" s="54">
        <f t="shared" si="8"/>
        <v>1.2E-2</v>
      </c>
      <c r="J120" s="54">
        <v>1.2E-2</v>
      </c>
      <c r="K120" s="59">
        <v>0.1</v>
      </c>
      <c r="L120" s="60">
        <v>1</v>
      </c>
      <c r="M120" s="59">
        <v>0.1</v>
      </c>
      <c r="N120" s="58">
        <v>1.2E-2</v>
      </c>
      <c r="O120" s="108">
        <f t="shared" si="1"/>
        <v>0.12</v>
      </c>
      <c r="P120" s="57">
        <v>12</v>
      </c>
    </row>
    <row r="121" spans="1:16" s="57" customFormat="1" ht="30.75" customHeight="1" x14ac:dyDescent="0.35">
      <c r="A121" s="64">
        <v>45203</v>
      </c>
      <c r="B121" s="64">
        <v>45219</v>
      </c>
      <c r="C121" s="57" t="s">
        <v>105</v>
      </c>
      <c r="D121" s="57" t="s">
        <v>58</v>
      </c>
      <c r="E121" s="57" t="s">
        <v>40</v>
      </c>
      <c r="F121" s="61">
        <v>97</v>
      </c>
      <c r="G121" s="62">
        <v>2.6</v>
      </c>
      <c r="H121" s="106">
        <v>1.6</v>
      </c>
      <c r="I121" s="54">
        <f t="shared" ref="I121:I126" si="9">(G121-H121)/(G121)*(-G121*100*P121)/100000</f>
        <v>-3.9999999999999994E-2</v>
      </c>
      <c r="J121" s="54">
        <v>-0.04</v>
      </c>
      <c r="K121" s="59">
        <v>0.1</v>
      </c>
      <c r="L121" s="60">
        <v>1</v>
      </c>
      <c r="M121" s="59">
        <v>0.1</v>
      </c>
      <c r="N121" s="58">
        <v>-0.04</v>
      </c>
      <c r="O121" s="108">
        <f t="shared" si="1"/>
        <v>-0.4</v>
      </c>
      <c r="P121" s="57">
        <v>40</v>
      </c>
    </row>
    <row r="122" spans="1:16" s="57" customFormat="1" ht="30.75" customHeight="1" x14ac:dyDescent="0.35">
      <c r="A122" s="64">
        <v>45202</v>
      </c>
      <c r="B122" s="64">
        <v>45219</v>
      </c>
      <c r="C122" s="57" t="s">
        <v>107</v>
      </c>
      <c r="D122" s="57" t="s">
        <v>58</v>
      </c>
      <c r="E122" s="57" t="s">
        <v>40</v>
      </c>
      <c r="F122" s="61">
        <v>130</v>
      </c>
      <c r="G122" s="62">
        <v>2.6</v>
      </c>
      <c r="H122" s="106">
        <v>2.9</v>
      </c>
      <c r="I122" s="54">
        <f t="shared" si="9"/>
        <v>1.1999999999999992E-2</v>
      </c>
      <c r="J122" s="54">
        <v>1.2E-2</v>
      </c>
      <c r="K122" s="59">
        <v>0.1</v>
      </c>
      <c r="L122" s="60">
        <v>1</v>
      </c>
      <c r="M122" s="59">
        <v>0.1</v>
      </c>
      <c r="N122" s="58">
        <v>1.2E-2</v>
      </c>
      <c r="O122" s="83">
        <v>0.16</v>
      </c>
      <c r="P122" s="57">
        <v>40</v>
      </c>
    </row>
    <row r="123" spans="1:16" s="57" customFormat="1" ht="30.75" customHeight="1" x14ac:dyDescent="0.35">
      <c r="A123" s="64">
        <v>45202</v>
      </c>
      <c r="B123" s="64">
        <v>45219</v>
      </c>
      <c r="C123" s="57" t="s">
        <v>111</v>
      </c>
      <c r="D123" s="57" t="s">
        <v>39</v>
      </c>
      <c r="E123" s="57" t="s">
        <v>40</v>
      </c>
      <c r="F123" s="61">
        <v>130</v>
      </c>
      <c r="G123" s="62">
        <v>8.6999999999999993</v>
      </c>
      <c r="H123" s="106">
        <v>10</v>
      </c>
      <c r="I123" s="54">
        <f t="shared" si="9"/>
        <v>1.4300000000000007E-2</v>
      </c>
      <c r="J123" s="54">
        <v>1.43E-2</v>
      </c>
      <c r="K123" s="59">
        <v>0.1</v>
      </c>
      <c r="L123" s="60">
        <v>1</v>
      </c>
      <c r="M123" s="59">
        <v>0.1</v>
      </c>
      <c r="N123" s="58">
        <v>1.43E-2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45216</v>
      </c>
      <c r="B124" s="64">
        <v>45236</v>
      </c>
      <c r="C124" s="57" t="s">
        <v>106</v>
      </c>
      <c r="D124" s="57" t="s">
        <v>39</v>
      </c>
      <c r="E124" s="57" t="s">
        <v>40</v>
      </c>
      <c r="F124" s="61">
        <v>130</v>
      </c>
      <c r="G124" s="62">
        <v>9.5</v>
      </c>
      <c r="H124" s="106">
        <v>10</v>
      </c>
      <c r="I124" s="54">
        <f t="shared" si="9"/>
        <v>5.4999999999999997E-3</v>
      </c>
      <c r="J124" s="54">
        <v>5.4999999999999997E-3</v>
      </c>
      <c r="K124" s="59">
        <v>0.1</v>
      </c>
      <c r="L124" s="60">
        <v>1</v>
      </c>
      <c r="M124" s="59">
        <v>0.1</v>
      </c>
      <c r="N124" s="58">
        <v>5.3E-3</v>
      </c>
      <c r="O124" s="83">
        <v>0.16</v>
      </c>
      <c r="P124" s="57">
        <v>11</v>
      </c>
    </row>
    <row r="125" spans="1:16" s="57" customFormat="1" ht="30.75" customHeight="1" x14ac:dyDescent="0.35">
      <c r="A125" s="64">
        <v>45216</v>
      </c>
      <c r="B125" s="64">
        <v>45237</v>
      </c>
      <c r="C125" s="57" t="s">
        <v>109</v>
      </c>
      <c r="D125" s="57" t="s">
        <v>58</v>
      </c>
      <c r="E125" s="57" t="s">
        <v>40</v>
      </c>
      <c r="F125" s="61">
        <v>130</v>
      </c>
      <c r="G125" s="62">
        <v>2.6</v>
      </c>
      <c r="H125" s="62">
        <v>2.98</v>
      </c>
      <c r="I125" s="54">
        <f t="shared" si="9"/>
        <v>1.5199999999999995E-2</v>
      </c>
      <c r="J125" s="54">
        <v>1.52E-2</v>
      </c>
      <c r="K125" s="59">
        <v>0.1</v>
      </c>
      <c r="L125" s="60">
        <v>1</v>
      </c>
      <c r="M125" s="59">
        <v>0.1</v>
      </c>
      <c r="N125" s="58">
        <v>1.52E-2</v>
      </c>
      <c r="O125" s="83">
        <v>0.16</v>
      </c>
      <c r="P125" s="57">
        <v>40</v>
      </c>
    </row>
    <row r="126" spans="1:16" s="57" customFormat="1" ht="30.75" customHeight="1" x14ac:dyDescent="0.35">
      <c r="A126" s="64">
        <v>45217</v>
      </c>
      <c r="B126" s="64">
        <v>45238</v>
      </c>
      <c r="C126" s="57" t="s">
        <v>108</v>
      </c>
      <c r="D126" s="57" t="s">
        <v>39</v>
      </c>
      <c r="E126" s="57" t="s">
        <v>40</v>
      </c>
      <c r="F126" s="61">
        <v>130</v>
      </c>
      <c r="G126" s="62">
        <v>8.6999999999999993</v>
      </c>
      <c r="H126" s="62">
        <v>9.98</v>
      </c>
      <c r="I126" s="54">
        <f t="shared" si="9"/>
        <v>1.4080000000000011E-2</v>
      </c>
      <c r="J126" s="54">
        <v>1.41E-2</v>
      </c>
      <c r="K126" s="59">
        <v>0.1</v>
      </c>
      <c r="L126" s="60">
        <v>1</v>
      </c>
      <c r="M126" s="59">
        <v>0.1</v>
      </c>
      <c r="N126" s="58">
        <v>1.41E-2</v>
      </c>
      <c r="O126" s="83">
        <v>0.16</v>
      </c>
      <c r="P126" s="57">
        <v>11</v>
      </c>
    </row>
    <row r="127" spans="1:16" s="57" customFormat="1" ht="30.75" customHeight="1" x14ac:dyDescent="0.35">
      <c r="A127" s="64">
        <v>45238</v>
      </c>
      <c r="B127" s="64">
        <v>45244</v>
      </c>
      <c r="C127" s="57" t="s">
        <v>110</v>
      </c>
      <c r="D127" s="57" t="s">
        <v>39</v>
      </c>
      <c r="E127" s="57" t="s">
        <v>40</v>
      </c>
      <c r="F127" s="61">
        <v>130</v>
      </c>
      <c r="G127" s="62">
        <v>44</v>
      </c>
      <c r="H127" s="62">
        <v>46</v>
      </c>
      <c r="I127" s="54">
        <f t="shared" ref="I127:I132" si="10">(G127-H127)/(G127)*(-G127*100*P127)/100000</f>
        <v>2.1999999999999999E-2</v>
      </c>
      <c r="J127" s="54">
        <v>2.1999999999999999E-2</v>
      </c>
      <c r="K127" s="59">
        <v>0.1</v>
      </c>
      <c r="L127" s="60">
        <v>1</v>
      </c>
      <c r="M127" s="59">
        <v>0.1</v>
      </c>
      <c r="N127" s="58">
        <v>2.1999999999999999E-2</v>
      </c>
      <c r="O127" s="83">
        <v>0.16</v>
      </c>
      <c r="P127" s="57">
        <v>11</v>
      </c>
    </row>
    <row r="128" spans="1:16" s="57" customFormat="1" ht="30.75" customHeight="1" x14ac:dyDescent="0.35">
      <c r="A128" s="64">
        <v>45240</v>
      </c>
      <c r="B128" s="64">
        <v>45261</v>
      </c>
      <c r="C128" s="57" t="s">
        <v>115</v>
      </c>
      <c r="D128" s="57" t="s">
        <v>114</v>
      </c>
      <c r="E128" s="57" t="s">
        <v>40</v>
      </c>
      <c r="F128" s="61">
        <v>82</v>
      </c>
      <c r="G128" s="62">
        <v>2.5</v>
      </c>
      <c r="H128" s="62">
        <v>2.92</v>
      </c>
      <c r="I128" s="54">
        <f t="shared" si="10"/>
        <v>1.6799999999999999E-2</v>
      </c>
      <c r="J128" s="54">
        <v>1.6799999999999999E-2</v>
      </c>
      <c r="K128" s="59">
        <v>0.1</v>
      </c>
      <c r="L128" s="60">
        <v>1</v>
      </c>
      <c r="M128" s="59">
        <v>0.1</v>
      </c>
      <c r="N128" s="58">
        <v>1.6799999999999999E-2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45244</v>
      </c>
      <c r="B129" s="64">
        <v>45264</v>
      </c>
      <c r="C129" s="57" t="s">
        <v>117</v>
      </c>
      <c r="D129" s="57" t="s">
        <v>39</v>
      </c>
      <c r="E129" s="57" t="s">
        <v>40</v>
      </c>
      <c r="F129" s="61">
        <v>195</v>
      </c>
      <c r="G129" s="62">
        <v>8.6</v>
      </c>
      <c r="H129" s="62">
        <v>9.9700000000000006</v>
      </c>
      <c r="I129" s="54">
        <f t="shared" si="10"/>
        <v>1.6440000000000014E-2</v>
      </c>
      <c r="J129" s="54">
        <v>1.6400000000000001E-2</v>
      </c>
      <c r="K129" s="59">
        <v>0.1</v>
      </c>
      <c r="L129" s="60">
        <v>1</v>
      </c>
      <c r="M129" s="59">
        <v>0.1</v>
      </c>
      <c r="N129" s="58">
        <v>1.6400000000000001E-2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45240</v>
      </c>
      <c r="B130" s="64">
        <v>45265</v>
      </c>
      <c r="C130" s="57" t="s">
        <v>118</v>
      </c>
      <c r="D130" s="57" t="s">
        <v>39</v>
      </c>
      <c r="E130" s="57" t="s">
        <v>40</v>
      </c>
      <c r="F130" s="61">
        <v>140</v>
      </c>
      <c r="G130" s="62">
        <v>4</v>
      </c>
      <c r="H130" s="62">
        <v>4.95</v>
      </c>
      <c r="I130" s="54">
        <f t="shared" si="10"/>
        <v>2.3750000000000004E-2</v>
      </c>
      <c r="J130" s="54">
        <f>I130+I131</f>
        <v>3.8949999999999999E-2</v>
      </c>
      <c r="K130" s="59">
        <v>0.1</v>
      </c>
      <c r="L130" s="60">
        <v>1</v>
      </c>
      <c r="M130" s="59">
        <v>0.1</v>
      </c>
      <c r="N130" s="58">
        <v>2.3800000000000002E-2</v>
      </c>
      <c r="O130" s="83">
        <v>0.16</v>
      </c>
      <c r="P130" s="57">
        <v>25</v>
      </c>
    </row>
    <row r="131" spans="1:16" s="57" customFormat="1" ht="30.75" customHeight="1" x14ac:dyDescent="0.35">
      <c r="A131" s="64">
        <v>45237</v>
      </c>
      <c r="B131" s="64">
        <v>45266</v>
      </c>
      <c r="C131" s="57" t="s">
        <v>116</v>
      </c>
      <c r="D131" s="57" t="s">
        <v>39</v>
      </c>
      <c r="E131" s="57" t="s">
        <v>40</v>
      </c>
      <c r="F131" s="61">
        <v>38</v>
      </c>
      <c r="G131" s="62">
        <v>2.6</v>
      </c>
      <c r="H131" s="62">
        <v>2.98</v>
      </c>
      <c r="I131" s="54">
        <f t="shared" si="10"/>
        <v>1.5199999999999995E-2</v>
      </c>
      <c r="J131" s="54">
        <f>I131+I132</f>
        <v>2.5649999999999985E-2</v>
      </c>
      <c r="K131" s="59">
        <v>0.1</v>
      </c>
      <c r="L131" s="60">
        <v>1</v>
      </c>
      <c r="M131" s="59">
        <v>0.1</v>
      </c>
      <c r="N131" s="58">
        <v>1.5800000000000002E-2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45238</v>
      </c>
      <c r="B132" s="64">
        <v>45266</v>
      </c>
      <c r="C132" s="57" t="s">
        <v>112</v>
      </c>
      <c r="D132" s="57" t="s">
        <v>39</v>
      </c>
      <c r="E132" s="57" t="s">
        <v>40</v>
      </c>
      <c r="F132" s="61">
        <v>330</v>
      </c>
      <c r="G132" s="62">
        <v>9</v>
      </c>
      <c r="H132" s="62">
        <v>9.9499999999999993</v>
      </c>
      <c r="I132" s="54">
        <f t="shared" si="10"/>
        <v>1.0449999999999991E-2</v>
      </c>
      <c r="J132" s="54">
        <f>I132+I146</f>
        <v>-6.9550000000000042E-2</v>
      </c>
      <c r="K132" s="59">
        <v>0.1</v>
      </c>
      <c r="L132" s="60">
        <v>1</v>
      </c>
      <c r="M132" s="59">
        <v>0.1</v>
      </c>
      <c r="N132" s="58">
        <v>1.0500000000000001E-2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45252</v>
      </c>
      <c r="B133" s="64">
        <v>45266</v>
      </c>
      <c r="C133" s="57" t="s">
        <v>120</v>
      </c>
      <c r="D133" s="57" t="s">
        <v>114</v>
      </c>
      <c r="E133" s="57" t="s">
        <v>40</v>
      </c>
      <c r="F133" s="61">
        <v>95</v>
      </c>
      <c r="G133" s="62">
        <v>2.6</v>
      </c>
      <c r="H133" s="62">
        <v>2.2000000000000002</v>
      </c>
      <c r="I133" s="54">
        <f>(G133-H133)/(G133)*(-G133*100*P133)/100000</f>
        <v>-1.5999999999999997E-2</v>
      </c>
      <c r="J133" s="54">
        <f>I133+I134</f>
        <v>-2.8000000000000008E-2</v>
      </c>
      <c r="K133" s="59">
        <v>0.1</v>
      </c>
      <c r="L133" s="60">
        <v>1</v>
      </c>
      <c r="M133" s="59">
        <v>0.1</v>
      </c>
      <c r="N133" s="58">
        <v>-1.6E-2</v>
      </c>
      <c r="O133" s="83">
        <v>0.16</v>
      </c>
      <c r="P133" s="57">
        <v>40</v>
      </c>
    </row>
    <row r="134" spans="1:16" s="57" customFormat="1" ht="30.75" customHeight="1" x14ac:dyDescent="0.35">
      <c r="A134" s="64">
        <v>45238</v>
      </c>
      <c r="B134" s="64">
        <v>45275</v>
      </c>
      <c r="C134" s="57" t="s">
        <v>121</v>
      </c>
      <c r="D134" s="57" t="s">
        <v>39</v>
      </c>
      <c r="E134" s="57" t="s">
        <v>40</v>
      </c>
      <c r="F134" s="61">
        <v>100</v>
      </c>
      <c r="G134" s="62">
        <v>2.4500000000000002</v>
      </c>
      <c r="H134" s="62">
        <v>2.15</v>
      </c>
      <c r="I134" s="54">
        <f>(G134-H134)/(G134)*(-G134*100*P134)/100000</f>
        <v>-1.2000000000000011E-2</v>
      </c>
      <c r="J134" s="54">
        <v>-1.2E-2</v>
      </c>
      <c r="K134" s="59">
        <v>0.1</v>
      </c>
      <c r="L134" s="60">
        <v>1</v>
      </c>
      <c r="M134" s="59">
        <v>0.1</v>
      </c>
      <c r="N134" s="58">
        <v>-1.2E-2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45239</v>
      </c>
      <c r="B135" s="64">
        <v>45275</v>
      </c>
      <c r="C135" s="57" t="s">
        <v>113</v>
      </c>
      <c r="D135" s="57" t="s">
        <v>114</v>
      </c>
      <c r="E135" s="57" t="s">
        <v>40</v>
      </c>
      <c r="F135" s="61">
        <v>16</v>
      </c>
      <c r="G135" s="62">
        <v>15</v>
      </c>
      <c r="H135" s="62">
        <v>16</v>
      </c>
      <c r="I135" s="54">
        <v>1.2999999999999999E-2</v>
      </c>
      <c r="J135" s="54">
        <f>I135+I136</f>
        <v>2.6200000000000001E-2</v>
      </c>
      <c r="K135" s="59">
        <v>0.1</v>
      </c>
      <c r="L135" s="60">
        <v>1</v>
      </c>
      <c r="M135" s="59">
        <v>0.1</v>
      </c>
      <c r="N135" s="58">
        <v>1.2999999999999999E-2</v>
      </c>
      <c r="O135" s="83">
        <v>0.16</v>
      </c>
      <c r="P135" s="57">
        <v>100</v>
      </c>
    </row>
    <row r="136" spans="1:16" s="57" customFormat="1" ht="30.75" customHeight="1" x14ac:dyDescent="0.35">
      <c r="A136" s="64">
        <v>45212</v>
      </c>
      <c r="B136" s="64">
        <v>45275</v>
      </c>
      <c r="C136" s="57" t="s">
        <v>122</v>
      </c>
      <c r="D136" s="57" t="s">
        <v>39</v>
      </c>
      <c r="E136" s="57" t="s">
        <v>40</v>
      </c>
      <c r="F136" s="61">
        <v>330</v>
      </c>
      <c r="G136" s="62">
        <v>31</v>
      </c>
      <c r="H136" s="62">
        <v>40.53</v>
      </c>
      <c r="I136" s="54">
        <v>1.32E-2</v>
      </c>
      <c r="J136" s="54">
        <v>1.32E-2</v>
      </c>
      <c r="K136" s="59">
        <v>0.1</v>
      </c>
      <c r="L136" s="60">
        <v>1</v>
      </c>
      <c r="M136" s="59">
        <v>0.1</v>
      </c>
      <c r="N136" s="58">
        <v>1.32E-2</v>
      </c>
      <c r="O136" s="83">
        <v>0.16</v>
      </c>
      <c r="P136" s="57">
        <v>11</v>
      </c>
    </row>
    <row r="137" spans="1:16" s="57" customFormat="1" ht="30.75" customHeight="1" x14ac:dyDescent="0.35">
      <c r="A137" s="64">
        <v>45245</v>
      </c>
      <c r="B137" s="64">
        <v>45275</v>
      </c>
      <c r="C137" s="57" t="s">
        <v>123</v>
      </c>
      <c r="D137" s="57" t="s">
        <v>39</v>
      </c>
      <c r="E137" s="57" t="s">
        <v>40</v>
      </c>
      <c r="F137" s="61">
        <v>120</v>
      </c>
      <c r="G137" s="62">
        <v>23</v>
      </c>
      <c r="H137" s="62">
        <v>22.48</v>
      </c>
      <c r="I137" s="54">
        <v>1.0500000000000001E-2</v>
      </c>
      <c r="J137" s="54">
        <v>1.0999999999999999E-2</v>
      </c>
      <c r="K137" s="59">
        <v>0.1</v>
      </c>
      <c r="L137" s="60">
        <v>1</v>
      </c>
      <c r="M137" s="59">
        <v>0.1</v>
      </c>
      <c r="N137" s="58">
        <v>1.0999999999999999E-2</v>
      </c>
      <c r="O137" s="83">
        <v>0.16</v>
      </c>
      <c r="P137" s="57">
        <v>11</v>
      </c>
    </row>
    <row r="138" spans="1:16" s="57" customFormat="1" ht="30.75" customHeight="1" x14ac:dyDescent="0.35">
      <c r="A138" s="64"/>
      <c r="B138" s="64"/>
      <c r="C138" s="57" t="s">
        <v>119</v>
      </c>
      <c r="D138" s="57" t="s">
        <v>39</v>
      </c>
      <c r="E138" s="57" t="s">
        <v>40</v>
      </c>
      <c r="F138" s="61">
        <v>230</v>
      </c>
      <c r="G138" s="62">
        <v>9</v>
      </c>
      <c r="H138" s="62">
        <v>10</v>
      </c>
      <c r="I138" s="54">
        <f t="shared" ref="I138:I146" si="11">(G138-H138)/(G138)*(-G138*100*P138)/100000</f>
        <v>1.0999999999999999E-2</v>
      </c>
      <c r="J138" s="54">
        <f>I138+I142</f>
        <v>-8.9999999999999976E-3</v>
      </c>
      <c r="K138" s="59">
        <v>0.1</v>
      </c>
      <c r="L138" s="60">
        <v>1</v>
      </c>
      <c r="M138" s="59">
        <v>0.1</v>
      </c>
      <c r="N138" s="58">
        <v>1.0999999999999999E-2</v>
      </c>
      <c r="O138" s="83">
        <v>0.16</v>
      </c>
      <c r="P138" s="57">
        <v>11</v>
      </c>
    </row>
    <row r="139" spans="1:16" s="57" customFormat="1" ht="30.75" customHeight="1" x14ac:dyDescent="0.35">
      <c r="A139" s="64"/>
      <c r="B139" s="85">
        <v>2024</v>
      </c>
      <c r="F139" s="61"/>
      <c r="G139" s="62"/>
      <c r="H139" s="62"/>
      <c r="I139" s="54"/>
      <c r="J139" s="54"/>
      <c r="K139" s="59"/>
      <c r="L139" s="60"/>
      <c r="M139" s="59"/>
      <c r="N139" s="58"/>
      <c r="O139" s="75"/>
    </row>
    <row r="140" spans="1:16" s="57" customFormat="1" ht="30.75" customHeight="1" x14ac:dyDescent="0.35">
      <c r="A140" s="64"/>
      <c r="B140" s="64"/>
      <c r="F140" s="61"/>
      <c r="G140" s="62"/>
      <c r="H140" s="62"/>
      <c r="I140" s="54"/>
      <c r="J140" s="54"/>
      <c r="K140" s="59"/>
      <c r="L140" s="60"/>
      <c r="M140" s="59"/>
      <c r="N140" s="58"/>
      <c r="O140" s="75"/>
    </row>
    <row r="141" spans="1:16" s="57" customFormat="1" ht="30.75" customHeight="1" x14ac:dyDescent="0.35">
      <c r="A141" s="77">
        <v>45300</v>
      </c>
      <c r="B141" s="77">
        <v>45307</v>
      </c>
      <c r="F141" s="61"/>
      <c r="G141" s="62"/>
      <c r="H141" s="62"/>
      <c r="I141" s="54"/>
      <c r="J141" s="54"/>
      <c r="K141" s="59"/>
      <c r="L141" s="60"/>
      <c r="M141" s="59"/>
      <c r="N141" s="58"/>
      <c r="O141" s="75"/>
    </row>
    <row r="142" spans="1:16" s="78" customFormat="1" ht="30.75" customHeight="1" x14ac:dyDescent="0.35">
      <c r="A142" s="77">
        <v>45299</v>
      </c>
      <c r="B142" s="77">
        <v>45308</v>
      </c>
      <c r="C142" s="78" t="s">
        <v>128</v>
      </c>
      <c r="D142" s="78" t="s">
        <v>39</v>
      </c>
      <c r="E142" s="78" t="s">
        <v>40</v>
      </c>
      <c r="F142" s="79">
        <v>38</v>
      </c>
      <c r="G142" s="62">
        <v>2.6</v>
      </c>
      <c r="H142" s="62">
        <v>2.1</v>
      </c>
      <c r="I142" s="80">
        <f t="shared" si="11"/>
        <v>-1.9999999999999997E-2</v>
      </c>
      <c r="J142" s="80">
        <v>-0.02</v>
      </c>
      <c r="K142" s="81">
        <v>0.1</v>
      </c>
      <c r="L142" s="82">
        <v>1</v>
      </c>
      <c r="M142" s="81">
        <v>0.1</v>
      </c>
      <c r="N142" s="83">
        <v>-0.02</v>
      </c>
      <c r="O142" s="83">
        <v>0.16</v>
      </c>
      <c r="P142" s="78">
        <v>40</v>
      </c>
    </row>
    <row r="143" spans="1:16" s="78" customFormat="1" ht="30.75" customHeight="1" x14ac:dyDescent="0.35">
      <c r="A143" s="77">
        <v>45299</v>
      </c>
      <c r="B143" s="77">
        <v>45522</v>
      </c>
      <c r="C143" s="78" t="s">
        <v>126</v>
      </c>
      <c r="D143" s="78" t="s">
        <v>39</v>
      </c>
      <c r="E143" s="78" t="s">
        <v>40</v>
      </c>
      <c r="F143" s="79">
        <v>200</v>
      </c>
      <c r="G143" s="62">
        <v>9</v>
      </c>
      <c r="H143" s="62">
        <v>6.45</v>
      </c>
      <c r="I143" s="80">
        <f t="shared" si="11"/>
        <v>-2.8049999999999999E-2</v>
      </c>
      <c r="J143" s="80">
        <v>-2.81E-2</v>
      </c>
      <c r="K143" s="81">
        <v>0.1</v>
      </c>
      <c r="L143" s="82">
        <v>1</v>
      </c>
      <c r="M143" s="81">
        <v>0.1</v>
      </c>
      <c r="N143" s="83">
        <v>-2.81E-2</v>
      </c>
      <c r="O143" s="83">
        <v>0.16</v>
      </c>
      <c r="P143" s="78">
        <v>11</v>
      </c>
    </row>
    <row r="144" spans="1:16" s="78" customFormat="1" ht="30.75" customHeight="1" x14ac:dyDescent="0.35">
      <c r="A144" s="64">
        <v>45300</v>
      </c>
      <c r="B144" s="64">
        <v>45310</v>
      </c>
      <c r="C144" s="78" t="s">
        <v>124</v>
      </c>
      <c r="D144" s="78" t="s">
        <v>39</v>
      </c>
      <c r="E144" s="78" t="s">
        <v>40</v>
      </c>
      <c r="F144" s="79">
        <v>450</v>
      </c>
      <c r="G144" s="62">
        <v>8.5</v>
      </c>
      <c r="H144" s="62">
        <v>9.9</v>
      </c>
      <c r="I144" s="80">
        <f t="shared" si="11"/>
        <v>1.6800000000000006E-2</v>
      </c>
      <c r="J144" s="80">
        <v>1.6799999999999999E-2</v>
      </c>
      <c r="K144" s="81">
        <v>0.1</v>
      </c>
      <c r="L144" s="82">
        <v>1</v>
      </c>
      <c r="M144" s="81">
        <v>0.1</v>
      </c>
      <c r="N144" s="83">
        <v>1.6799999999999999E-2</v>
      </c>
      <c r="O144" s="83">
        <v>0.16</v>
      </c>
      <c r="P144" s="78">
        <v>12</v>
      </c>
    </row>
    <row r="145" spans="1:16" s="57" customFormat="1" ht="30.75" customHeight="1" x14ac:dyDescent="0.35">
      <c r="A145" s="77">
        <v>45309</v>
      </c>
      <c r="B145" s="77">
        <v>45313</v>
      </c>
      <c r="C145" s="57" t="s">
        <v>127</v>
      </c>
      <c r="D145" s="57" t="s">
        <v>39</v>
      </c>
      <c r="E145" s="57" t="s">
        <v>40</v>
      </c>
      <c r="F145" s="61">
        <v>460</v>
      </c>
      <c r="G145" s="62">
        <v>8.6</v>
      </c>
      <c r="H145" s="62">
        <v>9.9</v>
      </c>
      <c r="I145" s="54">
        <f t="shared" si="11"/>
        <v>1.5600000000000011E-2</v>
      </c>
      <c r="J145" s="54">
        <v>1.5599999999999999E-2</v>
      </c>
      <c r="K145" s="59">
        <v>0.1</v>
      </c>
      <c r="L145" s="60">
        <v>1</v>
      </c>
      <c r="M145" s="59">
        <v>0.1</v>
      </c>
      <c r="N145" s="58">
        <v>1.5599999999999999E-2</v>
      </c>
      <c r="O145" s="83">
        <v>0.16</v>
      </c>
      <c r="P145" s="57">
        <v>12</v>
      </c>
    </row>
    <row r="146" spans="1:16" s="78" customFormat="1" ht="30.75" customHeight="1" x14ac:dyDescent="0.35">
      <c r="A146" s="77">
        <v>45302</v>
      </c>
      <c r="B146" s="77">
        <v>45316</v>
      </c>
      <c r="C146" s="78" t="s">
        <v>133</v>
      </c>
      <c r="D146" s="78" t="s">
        <v>39</v>
      </c>
      <c r="E146" s="78" t="s">
        <v>40</v>
      </c>
      <c r="F146" s="79">
        <v>485</v>
      </c>
      <c r="G146" s="62">
        <v>4.4000000000000004</v>
      </c>
      <c r="H146" s="107">
        <v>2.8</v>
      </c>
      <c r="I146" s="80">
        <f t="shared" si="11"/>
        <v>-8.0000000000000029E-2</v>
      </c>
      <c r="J146" s="80">
        <v>-0.08</v>
      </c>
      <c r="K146" s="81">
        <v>0.1</v>
      </c>
      <c r="L146" s="82">
        <v>1</v>
      </c>
      <c r="M146" s="81">
        <v>0.1</v>
      </c>
      <c r="N146" s="83">
        <v>-0.08</v>
      </c>
      <c r="O146" s="83">
        <v>0.16</v>
      </c>
      <c r="P146" s="78">
        <v>50</v>
      </c>
    </row>
    <row r="147" spans="1:16" s="78" customFormat="1" ht="30.75" customHeight="1" x14ac:dyDescent="0.35">
      <c r="A147" s="64">
        <v>45299</v>
      </c>
      <c r="B147" s="64">
        <v>45338</v>
      </c>
      <c r="C147" s="78" t="s">
        <v>132</v>
      </c>
      <c r="D147" s="78" t="s">
        <v>39</v>
      </c>
      <c r="E147" s="78" t="s">
        <v>40</v>
      </c>
      <c r="F147" s="79">
        <v>41</v>
      </c>
      <c r="G147" s="62">
        <v>2.5</v>
      </c>
      <c r="H147" s="107">
        <v>2.5</v>
      </c>
      <c r="I147" s="80">
        <v>-8.0000000000000002E-3</v>
      </c>
      <c r="J147" s="80">
        <v>-8.0000000000000002E-3</v>
      </c>
      <c r="K147" s="81">
        <v>0.1</v>
      </c>
      <c r="L147" s="82">
        <v>1</v>
      </c>
      <c r="M147" s="81">
        <v>0.1</v>
      </c>
      <c r="N147" s="83">
        <v>-8.0000000000000002E-3</v>
      </c>
      <c r="O147" s="83">
        <v>0.16</v>
      </c>
      <c r="P147" s="78">
        <v>40</v>
      </c>
    </row>
    <row r="148" spans="1:16" s="57" customFormat="1" ht="30.75" customHeight="1" x14ac:dyDescent="0.35">
      <c r="A148" s="64">
        <v>45300</v>
      </c>
      <c r="B148" s="64">
        <v>45338</v>
      </c>
      <c r="C148" s="57" t="s">
        <v>125</v>
      </c>
      <c r="D148" s="57" t="s">
        <v>39</v>
      </c>
      <c r="E148" s="57" t="s">
        <v>40</v>
      </c>
      <c r="F148" s="61">
        <v>340</v>
      </c>
      <c r="G148" s="62">
        <v>8.6999999999999993</v>
      </c>
      <c r="H148" s="107">
        <v>10</v>
      </c>
      <c r="I148" s="54">
        <f t="shared" ref="I148:I154" si="12">(G148-H148)/(G148)*(-G148*100*P148)/100000</f>
        <v>1.5600000000000006E-2</v>
      </c>
      <c r="J148" s="54">
        <v>1.5599999999999999E-2</v>
      </c>
      <c r="K148" s="59">
        <v>0.1</v>
      </c>
      <c r="L148" s="60">
        <v>1</v>
      </c>
      <c r="M148" s="59">
        <v>0.1</v>
      </c>
      <c r="N148" s="54">
        <v>1.5599999999999999E-2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45301</v>
      </c>
      <c r="B149" s="64">
        <v>45338</v>
      </c>
      <c r="C149" s="57" t="s">
        <v>134</v>
      </c>
      <c r="D149" s="57" t="s">
        <v>39</v>
      </c>
      <c r="E149" s="57" t="s">
        <v>40</v>
      </c>
      <c r="F149" s="61">
        <v>135</v>
      </c>
      <c r="G149" s="62">
        <v>4.3</v>
      </c>
      <c r="H149" s="107">
        <v>5</v>
      </c>
      <c r="I149" s="54">
        <f t="shared" si="12"/>
        <v>1.7500000000000005E-2</v>
      </c>
      <c r="J149" s="54">
        <v>1.7500000000000002E-2</v>
      </c>
      <c r="K149" s="59">
        <v>0.1</v>
      </c>
      <c r="L149" s="60">
        <v>1</v>
      </c>
      <c r="M149" s="59">
        <v>0.1</v>
      </c>
      <c r="N149" s="54">
        <v>1.7500000000000002E-2</v>
      </c>
      <c r="O149" s="83">
        <v>0.16</v>
      </c>
      <c r="P149" s="57">
        <v>25</v>
      </c>
    </row>
    <row r="150" spans="1:16" s="57" customFormat="1" ht="30.75" customHeight="1" x14ac:dyDescent="0.35">
      <c r="A150" s="64">
        <v>45301</v>
      </c>
      <c r="B150" s="64">
        <v>45338</v>
      </c>
      <c r="C150" s="57" t="s">
        <v>129</v>
      </c>
      <c r="D150" s="57" t="s">
        <v>39</v>
      </c>
      <c r="E150" s="57" t="s">
        <v>40</v>
      </c>
      <c r="F150" s="61">
        <v>250</v>
      </c>
      <c r="G150" s="62">
        <v>8.8000000000000007</v>
      </c>
      <c r="H150" s="107">
        <v>10</v>
      </c>
      <c r="I150" s="54">
        <f t="shared" si="12"/>
        <v>1.4399999999999993E-2</v>
      </c>
      <c r="J150" s="54">
        <v>1.44E-2</v>
      </c>
      <c r="K150" s="59">
        <v>0.1</v>
      </c>
      <c r="L150" s="60">
        <v>1</v>
      </c>
      <c r="M150" s="59">
        <v>0.1</v>
      </c>
      <c r="N150" s="54">
        <v>1.44E-2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45302</v>
      </c>
      <c r="B151" s="64">
        <v>45338</v>
      </c>
      <c r="C151" s="57" t="s">
        <v>130</v>
      </c>
      <c r="D151" s="57" t="s">
        <v>39</v>
      </c>
      <c r="E151" s="57" t="s">
        <v>40</v>
      </c>
      <c r="F151" s="61">
        <v>270</v>
      </c>
      <c r="G151" s="62">
        <v>8.6999999999999993</v>
      </c>
      <c r="H151" s="107">
        <v>10</v>
      </c>
      <c r="I151" s="54">
        <f t="shared" si="12"/>
        <v>1.5600000000000006E-2</v>
      </c>
      <c r="J151" s="54">
        <v>1.5599999999999999E-2</v>
      </c>
      <c r="K151" s="59">
        <v>0.1</v>
      </c>
      <c r="L151" s="60">
        <v>1</v>
      </c>
      <c r="M151" s="59">
        <v>0.1</v>
      </c>
      <c r="N151" s="54">
        <v>1.5599999999999999E-2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45335</v>
      </c>
      <c r="B152" s="64">
        <v>45344</v>
      </c>
      <c r="C152" s="57" t="s">
        <v>135</v>
      </c>
      <c r="D152" s="57" t="s">
        <v>39</v>
      </c>
      <c r="E152" s="57" t="s">
        <v>40</v>
      </c>
      <c r="F152" s="61">
        <v>41</v>
      </c>
      <c r="G152" s="62">
        <v>2.5</v>
      </c>
      <c r="H152" s="107">
        <v>2.75</v>
      </c>
      <c r="I152" s="54">
        <f t="shared" si="12"/>
        <v>0.01</v>
      </c>
      <c r="J152" s="54">
        <v>0.02</v>
      </c>
      <c r="K152" s="59">
        <v>0.1</v>
      </c>
      <c r="L152" s="60">
        <v>1</v>
      </c>
      <c r="M152" s="59">
        <v>0.1</v>
      </c>
      <c r="N152" s="54">
        <v>0.02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45335</v>
      </c>
      <c r="B153" s="64">
        <v>45344</v>
      </c>
      <c r="C153" s="57" t="s">
        <v>136</v>
      </c>
      <c r="D153" s="57" t="s">
        <v>39</v>
      </c>
      <c r="E153" s="57" t="s">
        <v>40</v>
      </c>
      <c r="F153" s="61">
        <v>610</v>
      </c>
      <c r="G153" s="62">
        <v>8.4</v>
      </c>
      <c r="H153" s="107">
        <v>9.6999999999999993</v>
      </c>
      <c r="I153" s="54">
        <f t="shared" si="12"/>
        <v>1.5599999999999987E-2</v>
      </c>
      <c r="J153" s="54">
        <v>1.5599999999999999E-2</v>
      </c>
      <c r="K153" s="59">
        <v>0.1</v>
      </c>
      <c r="L153" s="60">
        <v>1</v>
      </c>
      <c r="M153" s="59">
        <v>0.1</v>
      </c>
      <c r="N153" s="58">
        <v>1.5599999999999999E-2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45351</v>
      </c>
      <c r="B154" s="64">
        <v>45362</v>
      </c>
      <c r="C154" s="57" t="s">
        <v>136</v>
      </c>
      <c r="D154" s="57" t="s">
        <v>39</v>
      </c>
      <c r="E154" s="57" t="s">
        <v>40</v>
      </c>
      <c r="F154" s="61">
        <v>610</v>
      </c>
      <c r="G154" s="62">
        <v>8.6</v>
      </c>
      <c r="H154" s="107">
        <v>9.8000000000000007</v>
      </c>
      <c r="I154" s="54">
        <f t="shared" si="12"/>
        <v>1.4400000000000013E-2</v>
      </c>
      <c r="J154" s="54">
        <v>1.44E-2</v>
      </c>
      <c r="K154" s="59">
        <v>0.1</v>
      </c>
      <c r="L154" s="60">
        <v>1</v>
      </c>
      <c r="M154" s="59">
        <v>0.1</v>
      </c>
      <c r="N154" s="58">
        <v>1.44E-2</v>
      </c>
      <c r="O154" s="83">
        <v>0.16</v>
      </c>
      <c r="P154" s="57">
        <v>12</v>
      </c>
    </row>
    <row r="155" spans="1:16" s="57" customFormat="1" ht="30.75" customHeight="1" x14ac:dyDescent="0.35">
      <c r="A155" s="77">
        <v>45358</v>
      </c>
      <c r="B155" s="77">
        <v>45365</v>
      </c>
      <c r="C155" s="57" t="s">
        <v>140</v>
      </c>
      <c r="D155" s="57" t="s">
        <v>39</v>
      </c>
      <c r="E155" s="57" t="s">
        <v>40</v>
      </c>
      <c r="F155" s="61">
        <v>155</v>
      </c>
      <c r="G155" s="62">
        <v>4</v>
      </c>
      <c r="H155" s="107">
        <v>3.5</v>
      </c>
      <c r="I155" s="54">
        <f t="shared" ref="I155:I160" si="13">(G155-H155)/(G155)*(-G155*100*P155)/100000</f>
        <v>-1.2500000000000001E-2</v>
      </c>
      <c r="J155" s="54">
        <v>-1.2500000000000001E-2</v>
      </c>
      <c r="K155" s="59">
        <v>0.1</v>
      </c>
      <c r="L155" s="60">
        <v>1</v>
      </c>
      <c r="M155" s="59">
        <v>0.1</v>
      </c>
      <c r="N155" s="58">
        <v>-1.2500000000000001E-2</v>
      </c>
      <c r="O155" s="83">
        <v>0.16</v>
      </c>
      <c r="P155" s="57">
        <v>25</v>
      </c>
    </row>
    <row r="156" spans="1:16" s="78" customFormat="1" ht="30.75" customHeight="1" x14ac:dyDescent="0.35">
      <c r="A156" s="64">
        <v>45344</v>
      </c>
      <c r="B156" s="64">
        <v>45366</v>
      </c>
      <c r="C156" s="78" t="s">
        <v>139</v>
      </c>
      <c r="D156" s="78" t="s">
        <v>39</v>
      </c>
      <c r="E156" s="78" t="s">
        <v>40</v>
      </c>
      <c r="F156" s="79">
        <v>100</v>
      </c>
      <c r="G156" s="62">
        <v>2.6</v>
      </c>
      <c r="H156" s="107">
        <v>2.95</v>
      </c>
      <c r="I156" s="80">
        <f t="shared" si="13"/>
        <v>1.4000000000000002E-2</v>
      </c>
      <c r="J156" s="80">
        <v>1.4E-2</v>
      </c>
      <c r="K156" s="81">
        <v>0.1</v>
      </c>
      <c r="L156" s="82">
        <v>1</v>
      </c>
      <c r="M156" s="81">
        <v>0.1</v>
      </c>
      <c r="N156" s="83">
        <v>1.4E-2</v>
      </c>
      <c r="O156" s="83">
        <v>0.16</v>
      </c>
      <c r="P156" s="78">
        <v>40</v>
      </c>
    </row>
    <row r="157" spans="1:16" s="57" customFormat="1" ht="30.75" customHeight="1" x14ac:dyDescent="0.35">
      <c r="A157" s="64">
        <v>45355</v>
      </c>
      <c r="B157" s="64">
        <v>45383</v>
      </c>
      <c r="C157" s="57" t="s">
        <v>137</v>
      </c>
      <c r="D157" s="57" t="s">
        <v>39</v>
      </c>
      <c r="E157" s="57" t="s">
        <v>40</v>
      </c>
      <c r="F157" s="61">
        <v>160</v>
      </c>
      <c r="G157" s="62">
        <v>4.5</v>
      </c>
      <c r="H157" s="107">
        <v>5</v>
      </c>
      <c r="I157" s="54">
        <f t="shared" si="13"/>
        <v>1.2500000000000001E-2</v>
      </c>
      <c r="J157" s="54">
        <v>1.2500000000000001E-2</v>
      </c>
      <c r="K157" s="59">
        <v>0.1</v>
      </c>
      <c r="L157" s="60">
        <v>1</v>
      </c>
      <c r="M157" s="59">
        <v>0.1</v>
      </c>
      <c r="N157" s="58">
        <v>1.2500000000000001E-2</v>
      </c>
      <c r="O157" s="83">
        <v>0.16</v>
      </c>
      <c r="P157" s="57">
        <v>25</v>
      </c>
    </row>
    <row r="158" spans="1:16" s="57" customFormat="1" ht="30.75" customHeight="1" x14ac:dyDescent="0.35">
      <c r="A158" s="64">
        <v>45376</v>
      </c>
      <c r="B158" s="64">
        <v>45383</v>
      </c>
      <c r="C158" s="57" t="s">
        <v>138</v>
      </c>
      <c r="D158" s="57" t="s">
        <v>58</v>
      </c>
      <c r="E158" s="57" t="s">
        <v>40</v>
      </c>
      <c r="F158" s="61">
        <v>90</v>
      </c>
      <c r="G158" s="62">
        <v>2.6</v>
      </c>
      <c r="H158" s="107">
        <v>2.65</v>
      </c>
      <c r="I158" s="54">
        <f t="shared" si="13"/>
        <v>1.9999999999999931E-3</v>
      </c>
      <c r="J158" s="54">
        <v>2E-3</v>
      </c>
      <c r="K158" s="59">
        <v>0.1</v>
      </c>
      <c r="L158" s="60">
        <v>1</v>
      </c>
      <c r="M158" s="59">
        <v>0.1</v>
      </c>
      <c r="N158" s="58">
        <v>2E-3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45377</v>
      </c>
      <c r="B159" s="64">
        <v>45398</v>
      </c>
      <c r="C159" s="57" t="s">
        <v>148</v>
      </c>
      <c r="D159" s="57" t="s">
        <v>89</v>
      </c>
      <c r="E159" s="57" t="s">
        <v>40</v>
      </c>
      <c r="F159" s="61">
        <v>48</v>
      </c>
      <c r="G159" s="62">
        <v>2.5</v>
      </c>
      <c r="H159" s="107">
        <v>2.06</v>
      </c>
      <c r="I159" s="54">
        <f t="shared" si="13"/>
        <v>-1.7600000000000001E-2</v>
      </c>
      <c r="J159" s="54">
        <v>-1.7600000000000001E-2</v>
      </c>
      <c r="K159" s="59">
        <v>0.1</v>
      </c>
      <c r="L159" s="60">
        <v>1</v>
      </c>
      <c r="M159" s="59">
        <v>0.1</v>
      </c>
      <c r="N159" s="58">
        <v>-1.7600000000000001E-2</v>
      </c>
      <c r="O159" s="83">
        <v>0.16</v>
      </c>
      <c r="P159" s="57">
        <v>40</v>
      </c>
    </row>
    <row r="160" spans="1:16" s="57" customFormat="1" ht="30.75" customHeight="1" x14ac:dyDescent="0.35">
      <c r="A160" s="64">
        <v>45366</v>
      </c>
      <c r="B160" s="64">
        <v>45401</v>
      </c>
      <c r="C160" s="57" t="s">
        <v>147</v>
      </c>
      <c r="D160" s="57" t="s">
        <v>39</v>
      </c>
      <c r="E160" s="57" t="s">
        <v>40</v>
      </c>
      <c r="F160" s="61">
        <v>150</v>
      </c>
      <c r="G160" s="62">
        <v>9.1999999999999993</v>
      </c>
      <c r="H160" s="107">
        <v>8.9</v>
      </c>
      <c r="I160" s="54">
        <f t="shared" si="13"/>
        <v>-3.5999999999999869E-3</v>
      </c>
      <c r="J160" s="54">
        <v>-3.5999999999999999E-3</v>
      </c>
      <c r="K160" s="59">
        <v>0.1</v>
      </c>
      <c r="L160" s="60">
        <v>1</v>
      </c>
      <c r="M160" s="59">
        <v>0.1</v>
      </c>
      <c r="N160" s="58">
        <v>-3.5999999999999999E-3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45376</v>
      </c>
      <c r="B161" s="64">
        <v>45401</v>
      </c>
      <c r="C161" s="57" t="s">
        <v>141</v>
      </c>
      <c r="D161" s="57" t="s">
        <v>89</v>
      </c>
      <c r="E161" s="57" t="s">
        <v>40</v>
      </c>
      <c r="F161" s="61">
        <v>40</v>
      </c>
      <c r="G161" s="62">
        <v>2.6</v>
      </c>
      <c r="H161" s="107">
        <v>3</v>
      </c>
      <c r="I161" s="54">
        <f t="shared" ref="I161:I166" si="14">(G161-H161)/(G161)*(-G161*100*P161)/100000</f>
        <v>1.5999999999999997E-2</v>
      </c>
      <c r="J161" s="54">
        <v>1.6E-2</v>
      </c>
      <c r="K161" s="59">
        <v>0.1</v>
      </c>
      <c r="L161" s="60">
        <v>1</v>
      </c>
      <c r="M161" s="59">
        <v>0.1</v>
      </c>
      <c r="N161" s="58">
        <v>1.6E-2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45366</v>
      </c>
      <c r="B162" s="64">
        <v>45401</v>
      </c>
      <c r="C162" s="57" t="s">
        <v>143</v>
      </c>
      <c r="D162" s="57" t="s">
        <v>146</v>
      </c>
      <c r="E162" s="57" t="s">
        <v>40</v>
      </c>
      <c r="F162" s="61">
        <v>59</v>
      </c>
      <c r="G162" s="62">
        <v>2.6</v>
      </c>
      <c r="H162" s="107">
        <v>3</v>
      </c>
      <c r="I162" s="54">
        <f t="shared" si="14"/>
        <v>1.5999999999999997E-2</v>
      </c>
      <c r="J162" s="54">
        <v>1.6E-2</v>
      </c>
      <c r="K162" s="59">
        <v>0.1</v>
      </c>
      <c r="L162" s="60">
        <v>1</v>
      </c>
      <c r="M162" s="59">
        <v>0.1</v>
      </c>
      <c r="N162" s="58">
        <v>1.6E-2</v>
      </c>
      <c r="O162" s="83">
        <v>0.16</v>
      </c>
      <c r="P162" s="57">
        <v>40</v>
      </c>
    </row>
    <row r="163" spans="1:16" s="57" customFormat="1" ht="30.75" customHeight="1" x14ac:dyDescent="0.35">
      <c r="A163" s="64">
        <v>45378</v>
      </c>
      <c r="B163" s="64">
        <v>45401</v>
      </c>
      <c r="C163" s="57" t="s">
        <v>142</v>
      </c>
      <c r="D163" s="57" t="s">
        <v>146</v>
      </c>
      <c r="E163" s="57" t="s">
        <v>40</v>
      </c>
      <c r="F163" s="61">
        <v>105</v>
      </c>
      <c r="G163" s="62">
        <v>4.45</v>
      </c>
      <c r="H163" s="107">
        <v>5</v>
      </c>
      <c r="I163" s="54">
        <f t="shared" si="14"/>
        <v>1.3749999999999995E-2</v>
      </c>
      <c r="J163" s="54">
        <v>1.38E-2</v>
      </c>
      <c r="K163" s="59">
        <v>0.1</v>
      </c>
      <c r="L163" s="60">
        <v>1</v>
      </c>
      <c r="M163" s="59">
        <v>0.1</v>
      </c>
      <c r="N163" s="58">
        <v>1.38E-2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45377</v>
      </c>
      <c r="B164" s="64">
        <v>45401</v>
      </c>
      <c r="C164" s="57" t="s">
        <v>145</v>
      </c>
      <c r="D164" s="57" t="s">
        <v>59</v>
      </c>
      <c r="E164" s="57" t="s">
        <v>40</v>
      </c>
      <c r="F164" s="61">
        <v>197</v>
      </c>
      <c r="G164" s="62">
        <v>2.6</v>
      </c>
      <c r="H164" s="107">
        <v>3</v>
      </c>
      <c r="I164" s="54">
        <f t="shared" si="14"/>
        <v>1.5999999999999997E-2</v>
      </c>
      <c r="J164" s="54">
        <v>1.6E-2</v>
      </c>
      <c r="K164" s="59">
        <v>0.1</v>
      </c>
      <c r="L164" s="60">
        <v>1</v>
      </c>
      <c r="M164" s="59">
        <v>0.1</v>
      </c>
      <c r="N164" s="58">
        <v>1.6E-2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45386</v>
      </c>
      <c r="B165" s="64">
        <v>45404</v>
      </c>
      <c r="C165" s="57" t="s">
        <v>144</v>
      </c>
      <c r="D165" s="57" t="s">
        <v>59</v>
      </c>
      <c r="E165" s="57" t="s">
        <v>40</v>
      </c>
      <c r="F165" s="61">
        <v>42</v>
      </c>
      <c r="G165" s="62">
        <v>2.6</v>
      </c>
      <c r="H165" s="107">
        <v>3</v>
      </c>
      <c r="I165" s="54">
        <f t="shared" si="14"/>
        <v>1.5999999999999997E-2</v>
      </c>
      <c r="J165" s="54">
        <v>1.6E-2</v>
      </c>
      <c r="K165" s="59">
        <v>0.1</v>
      </c>
      <c r="L165" s="60">
        <v>1</v>
      </c>
      <c r="M165" s="59">
        <v>0.1</v>
      </c>
      <c r="N165" s="58">
        <v>1.6E-2</v>
      </c>
      <c r="O165" s="83">
        <v>0.16</v>
      </c>
      <c r="P165" s="57">
        <v>40</v>
      </c>
    </row>
    <row r="166" spans="1:16" s="57" customFormat="1" ht="30.75" customHeight="1" x14ac:dyDescent="0.35">
      <c r="A166" s="64">
        <v>45393</v>
      </c>
      <c r="B166" s="64">
        <v>45411</v>
      </c>
      <c r="C166" s="57" t="s">
        <v>152</v>
      </c>
      <c r="D166" s="57" t="s">
        <v>39</v>
      </c>
      <c r="E166" s="57" t="s">
        <v>40</v>
      </c>
      <c r="F166" s="61">
        <v>750</v>
      </c>
      <c r="G166" s="62">
        <v>8.8000000000000007</v>
      </c>
      <c r="H166" s="107">
        <v>7.4</v>
      </c>
      <c r="I166" s="54">
        <f t="shared" si="14"/>
        <v>-1.6800000000000006E-2</v>
      </c>
      <c r="J166" s="54">
        <v>-1.6799999999999999E-2</v>
      </c>
      <c r="K166" s="59">
        <v>0.1</v>
      </c>
      <c r="L166" s="60">
        <v>1</v>
      </c>
      <c r="M166" s="59">
        <v>0.1</v>
      </c>
      <c r="N166" s="58">
        <v>-1.6799999999999999E-2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4.0999999999999996</v>
      </c>
      <c r="B167" s="64">
        <v>45418</v>
      </c>
      <c r="C167" s="57" t="s">
        <v>151</v>
      </c>
      <c r="D167" s="57" t="s">
        <v>89</v>
      </c>
      <c r="E167" s="57" t="s">
        <v>40</v>
      </c>
      <c r="F167" s="61">
        <v>45</v>
      </c>
      <c r="G167" s="62">
        <v>2.5</v>
      </c>
      <c r="H167" s="107">
        <v>2.95</v>
      </c>
      <c r="I167" s="54">
        <f t="shared" ref="I167:I172" si="15">(G167-H167)/(G167)*(-G167*100*P167)/100000</f>
        <v>1.8000000000000006E-2</v>
      </c>
      <c r="J167" s="54">
        <v>1.7999999999999999E-2</v>
      </c>
      <c r="K167" s="59">
        <v>0.1</v>
      </c>
      <c r="L167" s="60">
        <v>1</v>
      </c>
      <c r="M167" s="59">
        <v>0.1</v>
      </c>
      <c r="N167" s="58">
        <v>1.7999999999999999E-2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45386</v>
      </c>
      <c r="B168" s="64">
        <v>45418</v>
      </c>
      <c r="C168" s="57" t="s">
        <v>150</v>
      </c>
      <c r="D168" s="57" t="s">
        <v>58</v>
      </c>
      <c r="E168" s="57" t="s">
        <v>40</v>
      </c>
      <c r="F168" s="61">
        <v>85</v>
      </c>
      <c r="G168" s="62">
        <v>2.6</v>
      </c>
      <c r="H168" s="107">
        <v>2.95</v>
      </c>
      <c r="I168" s="54">
        <f t="shared" si="15"/>
        <v>1.4000000000000002E-2</v>
      </c>
      <c r="J168" s="54">
        <v>1.4E-2</v>
      </c>
      <c r="K168" s="59">
        <v>0.1</v>
      </c>
      <c r="L168" s="60">
        <v>1</v>
      </c>
      <c r="M168" s="59">
        <v>0.1</v>
      </c>
      <c r="N168" s="58">
        <v>1.4E-2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45405</v>
      </c>
      <c r="B169" s="64">
        <v>45419</v>
      </c>
      <c r="C169" s="57" t="s">
        <v>149</v>
      </c>
      <c r="D169" s="57" t="s">
        <v>39</v>
      </c>
      <c r="E169" s="57" t="s">
        <v>40</v>
      </c>
      <c r="F169" s="61">
        <v>720</v>
      </c>
      <c r="G169" s="62">
        <v>8.8000000000000007</v>
      </c>
      <c r="H169" s="107">
        <v>9.9499999999999993</v>
      </c>
      <c r="I169" s="54">
        <f t="shared" si="15"/>
        <v>1.3799999999999984E-2</v>
      </c>
      <c r="J169" s="54">
        <v>1.2800000000000001E-2</v>
      </c>
      <c r="K169" s="59">
        <v>0.1</v>
      </c>
      <c r="L169" s="60">
        <v>1</v>
      </c>
      <c r="M169" s="59">
        <v>0.1</v>
      </c>
      <c r="N169" s="58">
        <v>1.38E-2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45407</v>
      </c>
      <c r="B170" s="64">
        <v>45419</v>
      </c>
      <c r="C170" s="57" t="s">
        <v>154</v>
      </c>
      <c r="D170" s="57" t="s">
        <v>39</v>
      </c>
      <c r="E170" s="57" t="s">
        <v>40</v>
      </c>
      <c r="F170" s="61">
        <v>960</v>
      </c>
      <c r="G170" s="62">
        <v>8.8000000000000007</v>
      </c>
      <c r="H170" s="107">
        <v>8.3000000000000007</v>
      </c>
      <c r="I170" s="54">
        <f t="shared" si="15"/>
        <v>-6.000000000000001E-3</v>
      </c>
      <c r="J170" s="54">
        <v>-6.0000000000000001E-3</v>
      </c>
      <c r="K170" s="59">
        <v>0.1</v>
      </c>
      <c r="L170" s="60">
        <v>1</v>
      </c>
      <c r="M170" s="59">
        <v>0.1</v>
      </c>
      <c r="N170" s="58">
        <v>6.0000000000000001E-3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45408</v>
      </c>
      <c r="B171" s="64">
        <v>45419</v>
      </c>
      <c r="C171" s="57" t="s">
        <v>153</v>
      </c>
      <c r="D171" s="57" t="s">
        <v>39</v>
      </c>
      <c r="E171" s="57" t="s">
        <v>40</v>
      </c>
      <c r="F171" s="61">
        <v>370</v>
      </c>
      <c r="G171" s="62">
        <v>8.8000000000000007</v>
      </c>
      <c r="H171" s="107">
        <v>9.9499999999999993</v>
      </c>
      <c r="I171" s="54">
        <f t="shared" si="15"/>
        <v>1.3799999999999984E-2</v>
      </c>
      <c r="J171" s="54">
        <v>1.38E-2</v>
      </c>
      <c r="K171" s="59">
        <v>0.1</v>
      </c>
      <c r="L171" s="60">
        <v>1</v>
      </c>
      <c r="M171" s="59">
        <v>0.1</v>
      </c>
      <c r="N171" s="58">
        <v>1.38E-2</v>
      </c>
      <c r="O171" s="83">
        <v>0.16</v>
      </c>
      <c r="P171" s="57">
        <v>12</v>
      </c>
    </row>
    <row r="172" spans="1:16" s="57" customFormat="1" ht="30.75" customHeight="1" x14ac:dyDescent="0.35">
      <c r="A172" s="64">
        <v>45407</v>
      </c>
      <c r="B172" s="64">
        <v>45426</v>
      </c>
      <c r="C172" s="57" t="s">
        <v>155</v>
      </c>
      <c r="D172" s="57" t="s">
        <v>39</v>
      </c>
      <c r="E172" s="57" t="s">
        <v>40</v>
      </c>
      <c r="F172" s="61">
        <v>185</v>
      </c>
      <c r="G172" s="62">
        <v>9</v>
      </c>
      <c r="H172" s="107">
        <v>8.6</v>
      </c>
      <c r="I172" s="54">
        <f t="shared" si="15"/>
        <v>-4.8000000000000039E-3</v>
      </c>
      <c r="J172" s="54">
        <v>-4.7999999999999996E-3</v>
      </c>
      <c r="K172" s="59">
        <v>0.1</v>
      </c>
      <c r="L172" s="60">
        <v>1</v>
      </c>
      <c r="M172" s="59">
        <v>0.1</v>
      </c>
      <c r="N172" s="58">
        <v>-4.7999999999999996E-3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45407</v>
      </c>
      <c r="B173" s="64">
        <v>45429</v>
      </c>
      <c r="C173" s="57" t="s">
        <v>158</v>
      </c>
      <c r="D173" s="57" t="s">
        <v>39</v>
      </c>
      <c r="E173" s="57" t="s">
        <v>40</v>
      </c>
      <c r="F173" s="61">
        <v>980</v>
      </c>
      <c r="G173" s="62">
        <v>8.8000000000000007</v>
      </c>
      <c r="H173" s="107">
        <v>9.85</v>
      </c>
      <c r="I173" s="54">
        <f t="shared" ref="I173:I178" si="16">(G173-H173)/(G173)*(-G173*100*P173)/100000</f>
        <v>1.2599999999999988E-2</v>
      </c>
      <c r="J173" s="54">
        <v>1.26E-2</v>
      </c>
      <c r="K173" s="59">
        <v>0.1</v>
      </c>
      <c r="L173" s="60">
        <v>1</v>
      </c>
      <c r="M173" s="59">
        <v>0.1</v>
      </c>
      <c r="N173" s="58">
        <v>1.26E-2</v>
      </c>
      <c r="O173" s="83">
        <v>0.16</v>
      </c>
      <c r="P173" s="57">
        <v>12</v>
      </c>
    </row>
    <row r="174" spans="1:16" s="57" customFormat="1" ht="30.75" customHeight="1" x14ac:dyDescent="0.35">
      <c r="A174" s="64">
        <v>45412</v>
      </c>
      <c r="B174" s="64">
        <v>45429</v>
      </c>
      <c r="C174" s="57" t="s">
        <v>160</v>
      </c>
      <c r="D174" s="57" t="s">
        <v>39</v>
      </c>
      <c r="E174" s="57" t="s">
        <v>40</v>
      </c>
      <c r="F174" s="61">
        <v>430</v>
      </c>
      <c r="G174" s="62">
        <v>8.6</v>
      </c>
      <c r="H174" s="107">
        <v>10</v>
      </c>
      <c r="I174" s="54">
        <f t="shared" si="16"/>
        <v>1.6800000000000006E-2</v>
      </c>
      <c r="J174" s="54">
        <v>1.6799999999999999E-2</v>
      </c>
      <c r="K174" s="59">
        <v>0.1</v>
      </c>
      <c r="L174" s="60">
        <v>1</v>
      </c>
      <c r="M174" s="59">
        <v>0.1</v>
      </c>
      <c r="N174" s="58">
        <v>1.6799999999999999E-2</v>
      </c>
      <c r="O174" s="83">
        <v>0.16</v>
      </c>
      <c r="P174" s="57">
        <v>12</v>
      </c>
    </row>
    <row r="175" spans="1:16" s="57" customFormat="1" ht="30.75" customHeight="1" x14ac:dyDescent="0.35">
      <c r="A175" s="64">
        <v>45419</v>
      </c>
      <c r="B175" s="64">
        <v>45429</v>
      </c>
      <c r="C175" s="57" t="s">
        <v>156</v>
      </c>
      <c r="D175" s="57" t="s">
        <v>59</v>
      </c>
      <c r="E175" s="57" t="s">
        <v>40</v>
      </c>
      <c r="F175" s="61">
        <v>185</v>
      </c>
      <c r="G175" s="62">
        <v>4.55</v>
      </c>
      <c r="H175" s="107">
        <v>5</v>
      </c>
      <c r="I175" s="54">
        <f t="shared" si="16"/>
        <v>1.1250000000000005E-2</v>
      </c>
      <c r="J175" s="54">
        <v>1.1299999999999999E-2</v>
      </c>
      <c r="K175" s="59">
        <v>0.1</v>
      </c>
      <c r="L175" s="60">
        <v>1</v>
      </c>
      <c r="M175" s="59">
        <v>0.1</v>
      </c>
      <c r="N175" s="58">
        <v>1.1299999999999999E-2</v>
      </c>
      <c r="O175" s="83">
        <v>0.16</v>
      </c>
      <c r="P175" s="57">
        <v>25</v>
      </c>
    </row>
    <row r="176" spans="1:16" s="57" customFormat="1" ht="30.75" customHeight="1" x14ac:dyDescent="0.35">
      <c r="A176" s="64">
        <v>45412</v>
      </c>
      <c r="B176" s="64">
        <v>45432</v>
      </c>
      <c r="C176" s="57" t="s">
        <v>161</v>
      </c>
      <c r="D176" s="57" t="s">
        <v>58</v>
      </c>
      <c r="E176" s="57" t="s">
        <v>40</v>
      </c>
      <c r="F176" s="61">
        <v>94</v>
      </c>
      <c r="G176" s="62">
        <v>2.5499999999999998</v>
      </c>
      <c r="H176" s="107">
        <v>2.8</v>
      </c>
      <c r="I176" s="54">
        <f t="shared" si="16"/>
        <v>0.01</v>
      </c>
      <c r="J176" s="54">
        <v>0.01</v>
      </c>
      <c r="K176" s="59">
        <v>0.1</v>
      </c>
      <c r="L176" s="60">
        <v>1</v>
      </c>
      <c r="M176" s="59">
        <v>0.1</v>
      </c>
      <c r="N176" s="58">
        <v>0.01</v>
      </c>
      <c r="O176" s="83">
        <v>0.16</v>
      </c>
      <c r="P176" s="57">
        <v>40</v>
      </c>
    </row>
    <row r="177" spans="1:16" s="57" customFormat="1" ht="30.75" customHeight="1" x14ac:dyDescent="0.35">
      <c r="A177" s="64">
        <v>45418</v>
      </c>
      <c r="B177" s="64">
        <v>45440</v>
      </c>
      <c r="C177" s="57" t="s">
        <v>159</v>
      </c>
      <c r="D177" s="57" t="s">
        <v>59</v>
      </c>
      <c r="E177" s="57" t="s">
        <v>40</v>
      </c>
      <c r="F177" s="61">
        <v>23</v>
      </c>
      <c r="G177" s="62">
        <v>1.8</v>
      </c>
      <c r="H177" s="107">
        <v>1.98</v>
      </c>
      <c r="I177" s="54">
        <f t="shared" si="16"/>
        <v>8.9999999999999959E-3</v>
      </c>
      <c r="J177" s="54">
        <v>8.9999999999999993E-3</v>
      </c>
      <c r="K177" s="59">
        <v>0.1</v>
      </c>
      <c r="L177" s="60">
        <v>1</v>
      </c>
      <c r="M177" s="59">
        <v>0.1</v>
      </c>
      <c r="N177" s="58">
        <v>8.9999999999999993E-3</v>
      </c>
      <c r="O177" s="83">
        <v>0.16</v>
      </c>
      <c r="P177" s="57">
        <v>50</v>
      </c>
    </row>
    <row r="178" spans="1:16" s="57" customFormat="1" ht="30.75" customHeight="1" x14ac:dyDescent="0.35">
      <c r="A178" s="64">
        <v>45446</v>
      </c>
      <c r="B178" s="64">
        <v>45454</v>
      </c>
      <c r="C178" s="57" t="s">
        <v>157</v>
      </c>
      <c r="D178" s="57" t="s">
        <v>39</v>
      </c>
      <c r="E178" s="57" t="s">
        <v>40</v>
      </c>
      <c r="F178" s="61">
        <v>200</v>
      </c>
      <c r="G178" s="62">
        <v>9</v>
      </c>
      <c r="H178" s="107">
        <v>9.9</v>
      </c>
      <c r="I178" s="54">
        <f t="shared" si="16"/>
        <v>1.0800000000000004E-2</v>
      </c>
      <c r="J178" s="54">
        <f>I178+I179</f>
        <v>4.5500000000000037E-3</v>
      </c>
      <c r="K178" s="59">
        <v>0.1</v>
      </c>
      <c r="L178" s="60">
        <v>1</v>
      </c>
      <c r="M178" s="59">
        <v>0.1</v>
      </c>
      <c r="N178" s="58">
        <v>1.0800000000000001E-2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45448</v>
      </c>
      <c r="B179" s="64">
        <v>45464</v>
      </c>
      <c r="C179" s="57" t="s">
        <v>162</v>
      </c>
      <c r="D179" s="57" t="s">
        <v>59</v>
      </c>
      <c r="E179" s="57" t="s">
        <v>40</v>
      </c>
      <c r="F179" s="61">
        <v>212.5</v>
      </c>
      <c r="G179" s="62">
        <v>4.2</v>
      </c>
      <c r="H179" s="107">
        <v>3.95</v>
      </c>
      <c r="I179" s="54">
        <f t="shared" ref="I179:I184" si="17">(G179-H179)/(G179)*(-G179*100*P179)/100000</f>
        <v>-6.2500000000000003E-3</v>
      </c>
      <c r="J179" s="54">
        <v>-6.3E-3</v>
      </c>
      <c r="K179" s="59">
        <v>0.1</v>
      </c>
      <c r="L179" s="60">
        <v>1</v>
      </c>
      <c r="M179" s="59">
        <v>0.1</v>
      </c>
      <c r="N179" s="58">
        <v>-6.3E-3</v>
      </c>
      <c r="O179" s="83">
        <v>0.16</v>
      </c>
      <c r="P179" s="57">
        <v>25</v>
      </c>
    </row>
    <row r="180" spans="1:16" s="57" customFormat="1" ht="30.75" customHeight="1" x14ac:dyDescent="0.35">
      <c r="A180" s="64">
        <v>45446</v>
      </c>
      <c r="B180" s="64">
        <v>45464</v>
      </c>
      <c r="C180" s="57" t="s">
        <v>163</v>
      </c>
      <c r="D180" s="57" t="s">
        <v>39</v>
      </c>
      <c r="E180" s="57" t="s">
        <v>40</v>
      </c>
      <c r="F180" s="61">
        <v>170</v>
      </c>
      <c r="G180" s="62">
        <v>9.3000000000000007</v>
      </c>
      <c r="H180" s="107">
        <v>10</v>
      </c>
      <c r="I180" s="54">
        <f t="shared" si="17"/>
        <v>8.3999999999999925E-3</v>
      </c>
      <c r="J180" s="54">
        <v>8.3999999999999995E-3</v>
      </c>
      <c r="K180" s="59">
        <v>0.1</v>
      </c>
      <c r="L180" s="60">
        <v>1</v>
      </c>
      <c r="M180" s="59">
        <v>0.1</v>
      </c>
      <c r="N180" s="58">
        <v>8.3999999999999995E-3</v>
      </c>
      <c r="O180" s="83">
        <v>0.16</v>
      </c>
      <c r="P180" s="57">
        <v>12</v>
      </c>
    </row>
    <row r="181" spans="1:16" s="57" customFormat="1" ht="30.75" customHeight="1" x14ac:dyDescent="0.35">
      <c r="A181" s="64">
        <v>45453</v>
      </c>
      <c r="B181" s="64">
        <v>45585</v>
      </c>
      <c r="C181" s="57" t="s">
        <v>164</v>
      </c>
      <c r="D181" s="57" t="s">
        <v>59</v>
      </c>
      <c r="E181" s="57" t="s">
        <v>40</v>
      </c>
      <c r="F181" s="61">
        <v>25</v>
      </c>
      <c r="G181" s="62">
        <v>1.85</v>
      </c>
      <c r="H181" s="107">
        <v>2</v>
      </c>
      <c r="I181" s="54">
        <f t="shared" si="17"/>
        <v>7.4999999999999954E-3</v>
      </c>
      <c r="J181" s="54">
        <v>7.4999999999999997E-3</v>
      </c>
      <c r="K181" s="59">
        <v>0.1</v>
      </c>
      <c r="L181" s="60">
        <v>1</v>
      </c>
      <c r="M181" s="59">
        <v>0.1</v>
      </c>
      <c r="N181" s="58">
        <v>7.4999999999999997E-3</v>
      </c>
      <c r="O181" s="83">
        <v>0.16</v>
      </c>
      <c r="P181" s="57">
        <v>50</v>
      </c>
    </row>
    <row r="182" spans="1:16" s="57" customFormat="1" ht="30.75" customHeight="1" x14ac:dyDescent="0.35">
      <c r="A182" s="64">
        <v>45484</v>
      </c>
      <c r="B182" s="64">
        <v>45497</v>
      </c>
      <c r="C182" s="57" t="s">
        <v>165</v>
      </c>
      <c r="D182" s="57" t="s">
        <v>59</v>
      </c>
      <c r="E182" s="57" t="s">
        <v>40</v>
      </c>
      <c r="F182" s="61">
        <v>205</v>
      </c>
      <c r="G182" s="62">
        <v>4.3499999999999996</v>
      </c>
      <c r="H182" s="107">
        <v>4.88</v>
      </c>
      <c r="I182" s="54">
        <f t="shared" si="17"/>
        <v>1.3250000000000005E-2</v>
      </c>
      <c r="J182" s="54">
        <v>1.3299999999999999E-2</v>
      </c>
      <c r="K182" s="59">
        <v>0.1</v>
      </c>
      <c r="L182" s="60">
        <v>1</v>
      </c>
      <c r="M182" s="59">
        <v>0.1</v>
      </c>
      <c r="N182" s="58">
        <v>1.3299999999999999E-2</v>
      </c>
      <c r="O182" s="83">
        <v>0.16</v>
      </c>
      <c r="P182" s="57">
        <v>25</v>
      </c>
    </row>
    <row r="183" spans="1:16" s="57" customFormat="1" ht="30.75" customHeight="1" x14ac:dyDescent="0.35">
      <c r="A183" s="64">
        <v>45484</v>
      </c>
      <c r="B183" s="64">
        <v>45497</v>
      </c>
      <c r="C183" s="57" t="s">
        <v>173</v>
      </c>
      <c r="D183" s="57" t="s">
        <v>39</v>
      </c>
      <c r="E183" s="57" t="s">
        <v>40</v>
      </c>
      <c r="F183" s="61">
        <v>310</v>
      </c>
      <c r="G183" s="62">
        <v>8.8000000000000007</v>
      </c>
      <c r="H183" s="107">
        <v>9.85</v>
      </c>
      <c r="I183" s="54">
        <f t="shared" si="17"/>
        <v>1.2599999999999988E-2</v>
      </c>
      <c r="J183" s="54">
        <v>1.26E-2</v>
      </c>
      <c r="K183" s="59">
        <v>0.1</v>
      </c>
      <c r="L183" s="60">
        <v>1</v>
      </c>
      <c r="M183" s="59">
        <v>0.1</v>
      </c>
      <c r="N183" s="58">
        <v>1.26E-2</v>
      </c>
      <c r="O183" s="83">
        <v>0.16</v>
      </c>
      <c r="P183" s="57">
        <v>12</v>
      </c>
    </row>
    <row r="184" spans="1:16" s="57" customFormat="1" ht="30.75" customHeight="1" x14ac:dyDescent="0.35">
      <c r="A184" s="64">
        <v>45484</v>
      </c>
      <c r="B184" s="64">
        <v>45498</v>
      </c>
      <c r="C184" s="57" t="s">
        <v>168</v>
      </c>
      <c r="D184" s="57" t="s">
        <v>39</v>
      </c>
      <c r="E184" s="57" t="s">
        <v>40</v>
      </c>
      <c r="F184" s="61">
        <v>155</v>
      </c>
      <c r="G184" s="62">
        <v>4.4000000000000004</v>
      </c>
      <c r="H184" s="107">
        <v>4.9800000000000004</v>
      </c>
      <c r="I184" s="54">
        <f t="shared" si="17"/>
        <v>1.4500000000000004E-2</v>
      </c>
      <c r="J184" s="54">
        <v>1.4500000000000001E-2</v>
      </c>
      <c r="K184" s="59">
        <v>0.1</v>
      </c>
      <c r="L184" s="60">
        <v>1</v>
      </c>
      <c r="M184" s="59">
        <v>0.1</v>
      </c>
      <c r="N184" s="58">
        <v>1.4500000000000001E-2</v>
      </c>
      <c r="O184" s="83">
        <v>0.16</v>
      </c>
      <c r="P184" s="57">
        <v>25</v>
      </c>
    </row>
    <row r="185" spans="1:16" s="57" customFormat="1" ht="30.75" customHeight="1" x14ac:dyDescent="0.35">
      <c r="A185" s="64">
        <v>45491</v>
      </c>
      <c r="B185" s="64">
        <v>45498</v>
      </c>
      <c r="C185" s="57" t="s">
        <v>167</v>
      </c>
      <c r="D185" s="57" t="s">
        <v>166</v>
      </c>
      <c r="E185" s="57" t="s">
        <v>40</v>
      </c>
      <c r="F185" s="61">
        <v>95</v>
      </c>
      <c r="G185" s="62">
        <v>4.2</v>
      </c>
      <c r="H185" s="107">
        <v>4.9800000000000004</v>
      </c>
      <c r="I185" s="54">
        <f t="shared" ref="I185:I191" si="18">(G185-H185)/(G185)*(-G185*100*P185)/100000</f>
        <v>1.9500000000000007E-2</v>
      </c>
      <c r="J185" s="54">
        <v>1.95E-2</v>
      </c>
      <c r="K185" s="59">
        <v>0.1</v>
      </c>
      <c r="L185" s="60">
        <v>1</v>
      </c>
      <c r="M185" s="59">
        <v>0.1</v>
      </c>
      <c r="N185" s="58">
        <v>1.95E-2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45495</v>
      </c>
      <c r="B186" s="64">
        <v>45503</v>
      </c>
      <c r="C186" s="57" t="s">
        <v>171</v>
      </c>
      <c r="D186" s="57" t="s">
        <v>39</v>
      </c>
      <c r="E186" s="57" t="s">
        <v>40</v>
      </c>
      <c r="F186" s="61">
        <v>195</v>
      </c>
      <c r="G186" s="62">
        <v>4.4000000000000004</v>
      </c>
      <c r="H186" s="107">
        <v>4.95</v>
      </c>
      <c r="I186" s="54">
        <f t="shared" si="18"/>
        <v>1.3749999999999995E-2</v>
      </c>
      <c r="J186" s="54">
        <v>1.38E-2</v>
      </c>
      <c r="K186" s="59">
        <v>0.1</v>
      </c>
      <c r="L186" s="60">
        <v>1</v>
      </c>
      <c r="M186" s="59">
        <v>0.1</v>
      </c>
      <c r="N186" s="58">
        <v>1.38E-2</v>
      </c>
      <c r="O186" s="83">
        <v>0.16</v>
      </c>
      <c r="P186" s="57">
        <v>25</v>
      </c>
    </row>
    <row r="187" spans="1:16" s="57" customFormat="1" ht="30.75" customHeight="1" x14ac:dyDescent="0.35">
      <c r="A187" s="64">
        <v>45499</v>
      </c>
      <c r="B187" s="64">
        <v>45504</v>
      </c>
      <c r="C187" s="57" t="s">
        <v>174</v>
      </c>
      <c r="D187" s="57" t="s">
        <v>59</v>
      </c>
      <c r="E187" s="57" t="s">
        <v>40</v>
      </c>
      <c r="F187" s="61">
        <v>25</v>
      </c>
      <c r="G187" s="62">
        <v>1.8</v>
      </c>
      <c r="H187" s="107">
        <v>1.68</v>
      </c>
      <c r="I187" s="54">
        <f t="shared" si="18"/>
        <v>-6.600000000000006E-3</v>
      </c>
      <c r="J187" s="54">
        <v>-6.6E-3</v>
      </c>
      <c r="K187" s="59">
        <v>0.1</v>
      </c>
      <c r="L187" s="60">
        <v>1</v>
      </c>
      <c r="M187" s="59">
        <v>0.1</v>
      </c>
      <c r="N187" s="58">
        <v>-6.6E-3</v>
      </c>
      <c r="O187" s="83">
        <v>0.16</v>
      </c>
      <c r="P187" s="57">
        <v>55</v>
      </c>
    </row>
    <row r="188" spans="1:16" s="57" customFormat="1" ht="30.75" customHeight="1" x14ac:dyDescent="0.35">
      <c r="A188" s="64">
        <v>45503</v>
      </c>
      <c r="B188" s="64">
        <v>45494</v>
      </c>
      <c r="C188" s="57" t="s">
        <v>177</v>
      </c>
      <c r="D188" s="57" t="s">
        <v>39</v>
      </c>
      <c r="E188" s="57" t="s">
        <v>40</v>
      </c>
      <c r="F188" s="61">
        <v>137</v>
      </c>
      <c r="G188" s="62">
        <v>2.5</v>
      </c>
      <c r="H188" s="107">
        <v>2.98</v>
      </c>
      <c r="I188" s="54">
        <f t="shared" si="18"/>
        <v>1.9199999999999998E-2</v>
      </c>
      <c r="J188" s="54">
        <v>1.9199999999999998E-2</v>
      </c>
      <c r="K188" s="59">
        <v>0.1</v>
      </c>
      <c r="L188" s="60">
        <v>1</v>
      </c>
      <c r="M188" s="59">
        <v>0.1</v>
      </c>
      <c r="N188" s="58">
        <v>1.9199999999999998E-2</v>
      </c>
      <c r="O188" s="83">
        <v>0.16</v>
      </c>
      <c r="P188" s="57">
        <v>40</v>
      </c>
    </row>
    <row r="189" spans="1:16" s="57" customFormat="1" ht="30.75" customHeight="1" x14ac:dyDescent="0.35">
      <c r="A189" s="77">
        <v>45491</v>
      </c>
      <c r="B189" s="77">
        <v>45506</v>
      </c>
      <c r="C189" s="57" t="s">
        <v>180</v>
      </c>
      <c r="D189" s="57" t="s">
        <v>39</v>
      </c>
      <c r="E189" s="57" t="s">
        <v>40</v>
      </c>
      <c r="F189" s="61">
        <v>90</v>
      </c>
      <c r="G189" s="62">
        <v>4.5</v>
      </c>
      <c r="H189" s="107">
        <v>4.95</v>
      </c>
      <c r="I189" s="54">
        <f t="shared" si="18"/>
        <v>1.1250000000000005E-2</v>
      </c>
      <c r="J189" s="54">
        <v>1.1299999999999999E-2</v>
      </c>
      <c r="K189" s="59">
        <v>0.1</v>
      </c>
      <c r="L189" s="60">
        <v>1</v>
      </c>
      <c r="M189" s="59">
        <v>0.1</v>
      </c>
      <c r="N189" s="58">
        <v>1.1299999999999999E-2</v>
      </c>
      <c r="O189" s="83">
        <v>0.16</v>
      </c>
      <c r="P189" s="57">
        <v>25</v>
      </c>
    </row>
    <row r="190" spans="1:16" s="78" customFormat="1" ht="30.75" customHeight="1" x14ac:dyDescent="0.35">
      <c r="A190" s="77">
        <v>45505</v>
      </c>
      <c r="B190" s="77">
        <v>45506</v>
      </c>
      <c r="C190" s="78" t="s">
        <v>170</v>
      </c>
      <c r="D190" s="78" t="s">
        <v>39</v>
      </c>
      <c r="E190" s="78" t="s">
        <v>40</v>
      </c>
      <c r="F190" s="79">
        <v>115</v>
      </c>
      <c r="G190" s="62">
        <v>4.4000000000000004</v>
      </c>
      <c r="H190" s="107">
        <v>3.5</v>
      </c>
      <c r="I190" s="80">
        <f t="shared" si="18"/>
        <v>-2.250000000000001E-2</v>
      </c>
      <c r="J190" s="80">
        <v>-2.2499999999999999E-2</v>
      </c>
      <c r="K190" s="81">
        <v>0.1</v>
      </c>
      <c r="L190" s="82">
        <v>1</v>
      </c>
      <c r="M190" s="81">
        <v>0.1</v>
      </c>
      <c r="N190" s="83">
        <v>-2.2499999999999999E-2</v>
      </c>
      <c r="O190" s="83">
        <v>0.16</v>
      </c>
      <c r="P190" s="78">
        <v>25</v>
      </c>
    </row>
    <row r="191" spans="1:16" s="78" customFormat="1" ht="30.75" customHeight="1" x14ac:dyDescent="0.35">
      <c r="A191" s="64">
        <v>45485</v>
      </c>
      <c r="B191" s="64">
        <v>45509</v>
      </c>
      <c r="C191" s="78" t="s">
        <v>181</v>
      </c>
      <c r="D191" s="78" t="s">
        <v>39</v>
      </c>
      <c r="E191" s="78" t="s">
        <v>40</v>
      </c>
      <c r="F191" s="79">
        <v>212</v>
      </c>
      <c r="G191" s="62">
        <v>9</v>
      </c>
      <c r="H191" s="107">
        <v>7</v>
      </c>
      <c r="I191" s="80">
        <f t="shared" si="18"/>
        <v>-2.4E-2</v>
      </c>
      <c r="J191" s="80">
        <v>-2.4E-2</v>
      </c>
      <c r="K191" s="81">
        <v>0.1</v>
      </c>
      <c r="L191" s="82">
        <v>1</v>
      </c>
      <c r="M191" s="81">
        <v>0.1</v>
      </c>
      <c r="N191" s="83">
        <v>-2.4E-2</v>
      </c>
      <c r="O191" s="83">
        <v>0.16</v>
      </c>
      <c r="P191" s="78">
        <v>12</v>
      </c>
    </row>
    <row r="192" spans="1:16" s="57" customFormat="1" ht="30.75" customHeight="1" x14ac:dyDescent="0.35">
      <c r="A192" s="64">
        <v>45503</v>
      </c>
      <c r="B192" s="64">
        <v>45509</v>
      </c>
      <c r="C192" s="57" t="s">
        <v>172</v>
      </c>
      <c r="D192" s="57" t="s">
        <v>39</v>
      </c>
      <c r="E192" s="57" t="s">
        <v>40</v>
      </c>
      <c r="F192" s="61">
        <v>415</v>
      </c>
      <c r="G192" s="62">
        <v>8.6999999999999993</v>
      </c>
      <c r="H192" s="107">
        <v>7.25</v>
      </c>
      <c r="I192" s="54">
        <f t="shared" ref="I192:I197" si="19">(G192-H192)/(G192)*(-G192*100*P192)/100000</f>
        <v>-1.7399999999999992E-2</v>
      </c>
      <c r="J192" s="54">
        <v>-1.7399999999999999E-2</v>
      </c>
      <c r="K192" s="59">
        <v>0.1</v>
      </c>
      <c r="L192" s="60">
        <v>1</v>
      </c>
      <c r="M192" s="59">
        <v>0.1</v>
      </c>
      <c r="N192" s="58">
        <v>-1.7399999999999999E-2</v>
      </c>
      <c r="O192" s="83">
        <v>0.16</v>
      </c>
      <c r="P192" s="57">
        <v>12</v>
      </c>
    </row>
    <row r="193" spans="1:16" s="57" customFormat="1" ht="30.75" customHeight="1" x14ac:dyDescent="0.35">
      <c r="A193" s="77">
        <v>45499</v>
      </c>
      <c r="B193" s="77">
        <v>45509</v>
      </c>
      <c r="C193" s="57" t="s">
        <v>182</v>
      </c>
      <c r="D193" s="57" t="s">
        <v>39</v>
      </c>
      <c r="E193" s="57" t="s">
        <v>40</v>
      </c>
      <c r="F193" s="61">
        <v>160</v>
      </c>
      <c r="G193" s="62">
        <v>9</v>
      </c>
      <c r="H193" s="107">
        <v>7.25</v>
      </c>
      <c r="I193" s="54">
        <f t="shared" si="19"/>
        <v>-2.1000000000000001E-2</v>
      </c>
      <c r="J193" s="54">
        <v>-2.1000000000000001E-2</v>
      </c>
      <c r="K193" s="59">
        <v>0.1</v>
      </c>
      <c r="L193" s="60">
        <v>1</v>
      </c>
      <c r="M193" s="59">
        <v>0.1</v>
      </c>
      <c r="N193" s="58">
        <v>-2.1000000000000001E-2</v>
      </c>
      <c r="O193" s="83">
        <v>0.16</v>
      </c>
      <c r="P193" s="57">
        <v>12</v>
      </c>
    </row>
    <row r="194" spans="1:16" s="78" customFormat="1" ht="30.75" customHeight="1" x14ac:dyDescent="0.35">
      <c r="A194" s="77">
        <v>45509</v>
      </c>
      <c r="B194" s="77">
        <v>45511</v>
      </c>
      <c r="C194" s="78" t="s">
        <v>193</v>
      </c>
      <c r="D194" s="78" t="s">
        <v>39</v>
      </c>
      <c r="E194" s="78" t="s">
        <v>40</v>
      </c>
      <c r="F194" s="79">
        <v>320</v>
      </c>
      <c r="G194" s="62">
        <v>8.5</v>
      </c>
      <c r="H194" s="107">
        <v>6.5</v>
      </c>
      <c r="I194" s="80">
        <f t="shared" si="19"/>
        <v>-2.5999999999999999E-2</v>
      </c>
      <c r="J194" s="80">
        <v>-2.5999999999999999E-2</v>
      </c>
      <c r="K194" s="81">
        <v>0.1</v>
      </c>
      <c r="L194" s="82">
        <v>1</v>
      </c>
      <c r="M194" s="81">
        <v>0.1</v>
      </c>
      <c r="N194" s="83">
        <v>-2.5999999999999999E-2</v>
      </c>
      <c r="O194" s="83">
        <v>0.16</v>
      </c>
      <c r="P194" s="78">
        <v>13</v>
      </c>
    </row>
    <row r="195" spans="1:16" s="78" customFormat="1" ht="30.75" customHeight="1" x14ac:dyDescent="0.35">
      <c r="A195" s="77">
        <v>45509</v>
      </c>
      <c r="B195" s="77">
        <v>45511</v>
      </c>
      <c r="C195" s="78" t="s">
        <v>183</v>
      </c>
      <c r="D195" s="78" t="s">
        <v>39</v>
      </c>
      <c r="E195" s="78" t="s">
        <v>40</v>
      </c>
      <c r="F195" s="79">
        <v>73</v>
      </c>
      <c r="G195" s="62">
        <v>2.6</v>
      </c>
      <c r="H195" s="107">
        <v>2.98</v>
      </c>
      <c r="I195" s="80">
        <f t="shared" si="19"/>
        <v>1.5199999999999995E-2</v>
      </c>
      <c r="J195" s="80">
        <v>1.52E-2</v>
      </c>
      <c r="K195" s="81">
        <v>0.1</v>
      </c>
      <c r="L195" s="82">
        <v>1</v>
      </c>
      <c r="M195" s="81">
        <v>0.1</v>
      </c>
      <c r="N195" s="83">
        <v>1.52E-2</v>
      </c>
      <c r="O195" s="83">
        <v>0.16</v>
      </c>
      <c r="P195" s="78">
        <v>40</v>
      </c>
    </row>
    <row r="196" spans="1:16" s="78" customFormat="1" ht="30.75" customHeight="1" x14ac:dyDescent="0.35">
      <c r="A196" s="77">
        <v>45509</v>
      </c>
      <c r="B196" s="77">
        <v>45512</v>
      </c>
      <c r="C196" s="78" t="s">
        <v>184</v>
      </c>
      <c r="D196" s="78" t="s">
        <v>39</v>
      </c>
      <c r="E196" s="78" t="s">
        <v>40</v>
      </c>
      <c r="F196" s="79">
        <v>430</v>
      </c>
      <c r="G196" s="62">
        <v>16.5</v>
      </c>
      <c r="H196" s="107">
        <v>19.8</v>
      </c>
      <c r="I196" s="80">
        <f t="shared" si="19"/>
        <v>1.9800000000000005E-2</v>
      </c>
      <c r="J196" s="80">
        <v>1.9800000000000002E-2</v>
      </c>
      <c r="K196" s="81">
        <v>0.1</v>
      </c>
      <c r="L196" s="82">
        <v>1</v>
      </c>
      <c r="M196" s="81">
        <v>0.1</v>
      </c>
      <c r="N196" s="83">
        <v>1.9800000000000002E-2</v>
      </c>
      <c r="O196" s="83">
        <v>0.16</v>
      </c>
      <c r="P196" s="78">
        <v>6</v>
      </c>
    </row>
    <row r="197" spans="1:16" s="78" customFormat="1" ht="30.75" customHeight="1" x14ac:dyDescent="0.35">
      <c r="A197" s="64">
        <v>45485</v>
      </c>
      <c r="B197" s="64">
        <v>45512</v>
      </c>
      <c r="C197" s="78" t="s">
        <v>188</v>
      </c>
      <c r="D197" s="78" t="s">
        <v>39</v>
      </c>
      <c r="E197" s="78" t="s">
        <v>40</v>
      </c>
      <c r="F197" s="79">
        <v>160</v>
      </c>
      <c r="G197" s="62">
        <v>8.6</v>
      </c>
      <c r="H197" s="107">
        <v>9.9499999999999993</v>
      </c>
      <c r="I197" s="80">
        <f t="shared" si="19"/>
        <v>1.6199999999999999E-2</v>
      </c>
      <c r="J197" s="80">
        <v>1.6199999999999999E-2</v>
      </c>
      <c r="K197" s="81">
        <v>0.1</v>
      </c>
      <c r="L197" s="82">
        <v>1</v>
      </c>
      <c r="M197" s="81">
        <v>0.1</v>
      </c>
      <c r="N197" s="83">
        <v>1.6199999999999999E-2</v>
      </c>
      <c r="O197" s="83">
        <v>0.16</v>
      </c>
      <c r="P197" s="78">
        <v>12</v>
      </c>
    </row>
    <row r="198" spans="1:16" s="57" customFormat="1" ht="30.75" customHeight="1" x14ac:dyDescent="0.35">
      <c r="A198" s="77">
        <v>45509</v>
      </c>
      <c r="B198" s="77">
        <v>45513</v>
      </c>
      <c r="C198" s="57" t="s">
        <v>169</v>
      </c>
      <c r="D198" s="57" t="s">
        <v>39</v>
      </c>
      <c r="E198" s="57" t="s">
        <v>40</v>
      </c>
      <c r="F198" s="61">
        <v>340</v>
      </c>
      <c r="G198" s="62">
        <v>8.6999999999999993</v>
      </c>
      <c r="H198" s="107">
        <v>8.1999999999999993</v>
      </c>
      <c r="I198" s="54">
        <f t="shared" ref="I198:I203" si="20">(G198-H198)/(G198)*(-G198*100*P198)/100000</f>
        <v>-6.0000000000000001E-3</v>
      </c>
      <c r="J198" s="54">
        <v>-6.0000000000000001E-3</v>
      </c>
      <c r="K198" s="59">
        <v>0.1</v>
      </c>
      <c r="L198" s="60">
        <v>1</v>
      </c>
      <c r="M198" s="59">
        <v>0.1</v>
      </c>
      <c r="N198" s="58">
        <v>-6.0000000000000001E-3</v>
      </c>
      <c r="O198" s="83">
        <v>0.16</v>
      </c>
      <c r="P198" s="57">
        <v>12</v>
      </c>
    </row>
    <row r="199" spans="1:16" s="78" customFormat="1" ht="30.75" customHeight="1" x14ac:dyDescent="0.35">
      <c r="A199" s="77">
        <v>45510</v>
      </c>
      <c r="B199" s="77">
        <v>45513</v>
      </c>
      <c r="C199" s="78" t="s">
        <v>189</v>
      </c>
      <c r="D199" s="78" t="s">
        <v>39</v>
      </c>
      <c r="E199" s="78" t="s">
        <v>40</v>
      </c>
      <c r="F199" s="79">
        <v>170</v>
      </c>
      <c r="G199" s="62">
        <v>8.8000000000000007</v>
      </c>
      <c r="H199" s="107">
        <v>9.9499999999999993</v>
      </c>
      <c r="I199" s="80">
        <f t="shared" si="20"/>
        <v>1.3799999999999984E-2</v>
      </c>
      <c r="J199" s="80">
        <v>1.38E-2</v>
      </c>
      <c r="K199" s="81">
        <v>0.1</v>
      </c>
      <c r="L199" s="82">
        <v>1</v>
      </c>
      <c r="M199" s="81">
        <v>0.1</v>
      </c>
      <c r="N199" s="83">
        <v>1.38E-2</v>
      </c>
      <c r="O199" s="83">
        <v>0.16</v>
      </c>
      <c r="P199" s="78">
        <v>12</v>
      </c>
    </row>
    <row r="200" spans="1:16" s="78" customFormat="1" ht="30.75" customHeight="1" x14ac:dyDescent="0.35">
      <c r="A200" s="77">
        <v>45499</v>
      </c>
      <c r="B200" s="77">
        <v>45516</v>
      </c>
      <c r="C200" s="78" t="s">
        <v>185</v>
      </c>
      <c r="D200" s="78" t="s">
        <v>39</v>
      </c>
      <c r="E200" s="78" t="s">
        <v>40</v>
      </c>
      <c r="F200" s="79">
        <v>440</v>
      </c>
      <c r="G200" s="62">
        <v>8.6999999999999993</v>
      </c>
      <c r="H200" s="107">
        <v>9.9499999999999993</v>
      </c>
      <c r="I200" s="80">
        <f t="shared" si="20"/>
        <v>1.4999999999999999E-2</v>
      </c>
      <c r="J200" s="80">
        <v>1.4999999999999999E-2</v>
      </c>
      <c r="K200" s="81">
        <v>0.1</v>
      </c>
      <c r="L200" s="82">
        <v>1</v>
      </c>
      <c r="M200" s="81">
        <v>0.1</v>
      </c>
      <c r="N200" s="83">
        <v>1.4999999999999999E-2</v>
      </c>
      <c r="O200" s="83">
        <v>0.16</v>
      </c>
      <c r="P200" s="78">
        <v>12</v>
      </c>
    </row>
    <row r="201" spans="1:16" s="78" customFormat="1" ht="30.75" customHeight="1" x14ac:dyDescent="0.35">
      <c r="A201" s="64">
        <v>45511</v>
      </c>
      <c r="B201" s="64">
        <v>45516</v>
      </c>
      <c r="C201" s="78" t="s">
        <v>176</v>
      </c>
      <c r="D201" s="78" t="s">
        <v>39</v>
      </c>
      <c r="E201" s="78" t="s">
        <v>40</v>
      </c>
      <c r="F201" s="79">
        <v>245</v>
      </c>
      <c r="G201" s="62">
        <v>8.9</v>
      </c>
      <c r="H201" s="107">
        <v>9.9499999999999993</v>
      </c>
      <c r="I201" s="80">
        <f t="shared" si="20"/>
        <v>1.2599999999999986E-2</v>
      </c>
      <c r="J201" s="80">
        <v>1.26E-2</v>
      </c>
      <c r="K201" s="81">
        <v>0.1</v>
      </c>
      <c r="L201" s="82">
        <v>1</v>
      </c>
      <c r="M201" s="81">
        <v>0.1</v>
      </c>
      <c r="N201" s="83">
        <v>1.26E-2</v>
      </c>
      <c r="O201" s="83">
        <v>0.16</v>
      </c>
      <c r="P201" s="78">
        <v>12</v>
      </c>
    </row>
    <row r="202" spans="1:16" s="57" customFormat="1" ht="30.75" customHeight="1" x14ac:dyDescent="0.35">
      <c r="A202" s="77">
        <v>45512</v>
      </c>
      <c r="B202" s="77">
        <v>45516</v>
      </c>
      <c r="C202" s="57" t="s">
        <v>191</v>
      </c>
      <c r="D202" s="57" t="s">
        <v>39</v>
      </c>
      <c r="E202" s="57" t="s">
        <v>40</v>
      </c>
      <c r="F202" s="61">
        <v>375</v>
      </c>
      <c r="G202" s="62">
        <v>8.6999999999999993</v>
      </c>
      <c r="H202" s="107">
        <v>9.9499999999999993</v>
      </c>
      <c r="I202" s="54">
        <f t="shared" si="20"/>
        <v>1.4999999999999999E-2</v>
      </c>
      <c r="J202" s="54">
        <v>1.4999999999999999E-2</v>
      </c>
      <c r="K202" s="59">
        <v>0.1</v>
      </c>
      <c r="L202" s="60">
        <v>1</v>
      </c>
      <c r="M202" s="59">
        <v>0.1</v>
      </c>
      <c r="N202" s="58">
        <v>1.4999999999999999E-2</v>
      </c>
      <c r="O202" s="83">
        <v>0.16</v>
      </c>
      <c r="P202" s="57">
        <v>12</v>
      </c>
    </row>
    <row r="203" spans="1:16" s="78" customFormat="1" ht="30.75" customHeight="1" x14ac:dyDescent="0.35">
      <c r="A203" s="77">
        <v>45484</v>
      </c>
      <c r="B203" s="77">
        <v>45517</v>
      </c>
      <c r="C203" s="78" t="s">
        <v>190</v>
      </c>
      <c r="D203" s="78" t="s">
        <v>39</v>
      </c>
      <c r="E203" s="78" t="s">
        <v>40</v>
      </c>
      <c r="F203" s="79">
        <v>215</v>
      </c>
      <c r="G203" s="62">
        <v>8.6999999999999993</v>
      </c>
      <c r="H203" s="107">
        <v>9.9499999999999993</v>
      </c>
      <c r="I203" s="80">
        <f t="shared" si="20"/>
        <v>1.4999999999999999E-2</v>
      </c>
      <c r="J203" s="80">
        <v>1.4999999999999999E-2</v>
      </c>
      <c r="K203" s="81">
        <v>0.1</v>
      </c>
      <c r="L203" s="82">
        <v>1</v>
      </c>
      <c r="M203" s="81">
        <v>0.1</v>
      </c>
      <c r="N203" s="58">
        <v>1.4999999999999999E-2</v>
      </c>
      <c r="O203" s="83">
        <v>0.16</v>
      </c>
      <c r="P203" s="78">
        <v>12</v>
      </c>
    </row>
    <row r="204" spans="1:16" s="78" customFormat="1" ht="30.75" customHeight="1" x14ac:dyDescent="0.35">
      <c r="A204" s="64">
        <v>45498</v>
      </c>
      <c r="B204" s="64">
        <v>45517</v>
      </c>
      <c r="C204" s="78" t="s">
        <v>192</v>
      </c>
      <c r="D204" s="78" t="s">
        <v>59</v>
      </c>
      <c r="E204" s="78" t="s">
        <v>40</v>
      </c>
      <c r="F204" s="79">
        <v>215</v>
      </c>
      <c r="G204" s="62">
        <v>4.3499999999999996</v>
      </c>
      <c r="H204" s="107">
        <v>4.9800000000000004</v>
      </c>
      <c r="I204" s="80">
        <f t="shared" ref="I204:I209" si="21">(G204-H204)/(G204)*(-G204*100*P204)/100000</f>
        <v>1.5750000000000017E-2</v>
      </c>
      <c r="J204" s="80">
        <v>1.5800000000000002E-2</v>
      </c>
      <c r="K204" s="81">
        <v>0.1</v>
      </c>
      <c r="L204" s="82">
        <v>1</v>
      </c>
      <c r="M204" s="81">
        <v>0.1</v>
      </c>
      <c r="N204" s="83">
        <v>1.5800000000000002E-2</v>
      </c>
      <c r="O204" s="83">
        <v>0.16</v>
      </c>
      <c r="P204" s="78">
        <v>25</v>
      </c>
    </row>
    <row r="205" spans="1:16" s="57" customFormat="1" ht="30.75" customHeight="1" x14ac:dyDescent="0.35">
      <c r="A205" s="77">
        <v>45510</v>
      </c>
      <c r="B205" s="77">
        <v>45518</v>
      </c>
      <c r="C205" s="57" t="s">
        <v>175</v>
      </c>
      <c r="D205" s="57" t="s">
        <v>39</v>
      </c>
      <c r="E205" s="57" t="s">
        <v>40</v>
      </c>
      <c r="F205" s="61">
        <v>155</v>
      </c>
      <c r="G205" s="62">
        <v>4.4000000000000004</v>
      </c>
      <c r="H205" s="107">
        <v>4.9800000000000004</v>
      </c>
      <c r="I205" s="54">
        <f t="shared" si="21"/>
        <v>1.4500000000000004E-2</v>
      </c>
      <c r="J205" s="54">
        <v>1.4500000000000001E-2</v>
      </c>
      <c r="K205" s="59">
        <v>0.1</v>
      </c>
      <c r="L205" s="60">
        <v>1</v>
      </c>
      <c r="M205" s="59">
        <v>0.1</v>
      </c>
      <c r="N205" s="58">
        <v>1.4500000000000001E-2</v>
      </c>
      <c r="O205" s="83">
        <v>0.16</v>
      </c>
      <c r="P205" s="57">
        <v>25</v>
      </c>
    </row>
    <row r="206" spans="1:16" s="78" customFormat="1" ht="30.75" customHeight="1" x14ac:dyDescent="0.35">
      <c r="A206" s="64">
        <v>45511</v>
      </c>
      <c r="B206" s="64">
        <v>45520</v>
      </c>
      <c r="C206" s="78" t="s">
        <v>186</v>
      </c>
      <c r="D206" s="78" t="s">
        <v>39</v>
      </c>
      <c r="E206" s="78" t="s">
        <v>40</v>
      </c>
      <c r="F206" s="79">
        <v>425</v>
      </c>
      <c r="G206" s="62">
        <v>9</v>
      </c>
      <c r="H206" s="107">
        <v>9</v>
      </c>
      <c r="I206" s="80">
        <f t="shared" si="21"/>
        <v>0</v>
      </c>
      <c r="J206" s="80">
        <v>0</v>
      </c>
      <c r="K206" s="59">
        <v>0.1</v>
      </c>
      <c r="L206" s="82">
        <v>1</v>
      </c>
      <c r="M206" s="81">
        <v>0.1</v>
      </c>
      <c r="N206" s="83">
        <v>0</v>
      </c>
      <c r="O206" s="83">
        <v>0.16</v>
      </c>
      <c r="P206" s="78">
        <v>12</v>
      </c>
    </row>
    <row r="207" spans="1:16" s="57" customFormat="1" ht="30.75" customHeight="1" x14ac:dyDescent="0.35">
      <c r="A207" s="77">
        <v>45530</v>
      </c>
      <c r="B207" s="77">
        <v>45540</v>
      </c>
      <c r="C207" s="57" t="s">
        <v>187</v>
      </c>
      <c r="D207" s="57" t="s">
        <v>39</v>
      </c>
      <c r="E207" s="57" t="s">
        <v>40</v>
      </c>
      <c r="F207" s="61">
        <v>185</v>
      </c>
      <c r="G207" s="62">
        <v>8.6999999999999993</v>
      </c>
      <c r="H207" s="107">
        <v>10</v>
      </c>
      <c r="I207" s="54">
        <f t="shared" si="21"/>
        <v>1.5600000000000006E-2</v>
      </c>
      <c r="J207" s="54">
        <v>1.5599999999999999E-2</v>
      </c>
      <c r="K207" s="59">
        <v>0.1</v>
      </c>
      <c r="L207" s="60">
        <v>1</v>
      </c>
      <c r="M207" s="59">
        <v>0.1</v>
      </c>
      <c r="N207" s="58">
        <v>1.5599999999999999E-2</v>
      </c>
      <c r="O207" s="83">
        <v>0.16</v>
      </c>
      <c r="P207" s="57">
        <v>12</v>
      </c>
    </row>
    <row r="208" spans="1:16" s="78" customFormat="1" ht="30.75" customHeight="1" x14ac:dyDescent="0.35">
      <c r="A208" s="64">
        <v>45545</v>
      </c>
      <c r="B208" s="64">
        <v>45551</v>
      </c>
      <c r="C208" s="78" t="s">
        <v>194</v>
      </c>
      <c r="D208" s="78" t="s">
        <v>39</v>
      </c>
      <c r="E208" s="78" t="s">
        <v>40</v>
      </c>
      <c r="F208" s="79">
        <v>250</v>
      </c>
      <c r="G208" s="62">
        <v>8.8000000000000007</v>
      </c>
      <c r="H208" s="107">
        <v>8.9</v>
      </c>
      <c r="I208" s="80">
        <f t="shared" si="21"/>
        <v>1.1999999999999958E-3</v>
      </c>
      <c r="J208" s="80">
        <v>-1.1999999999999999E-3</v>
      </c>
      <c r="K208" s="81">
        <v>0.1</v>
      </c>
      <c r="L208" s="82">
        <v>1</v>
      </c>
      <c r="M208" s="81">
        <v>0.1</v>
      </c>
      <c r="N208" s="83">
        <v>-1.1999999999999999E-3</v>
      </c>
      <c r="O208" s="83">
        <v>0.16</v>
      </c>
      <c r="P208" s="78">
        <v>12</v>
      </c>
    </row>
    <row r="209" spans="1:255" s="57" customFormat="1" ht="30.75" customHeight="1" x14ac:dyDescent="0.35">
      <c r="A209" s="64">
        <v>45547</v>
      </c>
      <c r="B209" s="64">
        <v>45553</v>
      </c>
      <c r="C209" s="57" t="s">
        <v>196</v>
      </c>
      <c r="D209" s="57" t="s">
        <v>59</v>
      </c>
      <c r="E209" s="57" t="s">
        <v>40</v>
      </c>
      <c r="F209" s="61">
        <v>220</v>
      </c>
      <c r="G209" s="62">
        <v>4.5</v>
      </c>
      <c r="H209" s="107">
        <v>4.9400000000000004</v>
      </c>
      <c r="I209" s="54">
        <f t="shared" si="21"/>
        <v>1.100000000000001E-2</v>
      </c>
      <c r="J209" s="54">
        <v>1.0999999999999999E-2</v>
      </c>
      <c r="K209" s="59">
        <v>0.1</v>
      </c>
      <c r="L209" s="60">
        <v>1</v>
      </c>
      <c r="M209" s="59">
        <v>0.1</v>
      </c>
      <c r="N209" s="58">
        <v>1.0999999999999999E-2</v>
      </c>
      <c r="O209" s="83">
        <v>0.16</v>
      </c>
      <c r="P209" s="57">
        <v>25</v>
      </c>
    </row>
    <row r="210" spans="1:255" s="57" customFormat="1" ht="30.75" customHeight="1" x14ac:dyDescent="0.35">
      <c r="A210" s="64">
        <v>45547</v>
      </c>
      <c r="B210" s="64">
        <v>45561</v>
      </c>
      <c r="C210" s="57" t="s">
        <v>195</v>
      </c>
      <c r="D210" s="57" t="s">
        <v>59</v>
      </c>
      <c r="E210" s="57" t="s">
        <v>40</v>
      </c>
      <c r="F210" s="61">
        <v>55</v>
      </c>
      <c r="G210" s="62">
        <v>4.4000000000000004</v>
      </c>
      <c r="H210" s="107">
        <v>4.8499999999999996</v>
      </c>
      <c r="I210" s="54">
        <f t="shared" ref="I210:I215" si="22">(G210-H210)/(G210)*(-G210*100*P210)/100000</f>
        <v>1.7999999999999974E-2</v>
      </c>
      <c r="J210" s="54">
        <v>1.7999999999999999E-2</v>
      </c>
      <c r="K210" s="59">
        <v>0.1</v>
      </c>
      <c r="L210" s="60">
        <v>1</v>
      </c>
      <c r="M210" s="59">
        <v>0.1</v>
      </c>
      <c r="N210" s="58">
        <v>1.7999999999999999E-2</v>
      </c>
      <c r="O210" s="83">
        <v>0.16</v>
      </c>
      <c r="P210" s="57">
        <v>40</v>
      </c>
    </row>
    <row r="211" spans="1:255" s="57" customFormat="1" ht="30.75" customHeight="1" x14ac:dyDescent="0.35">
      <c r="A211" s="64">
        <v>45547</v>
      </c>
      <c r="B211" s="64">
        <v>45568</v>
      </c>
      <c r="C211" s="57" t="s">
        <v>200</v>
      </c>
      <c r="D211" s="57" t="s">
        <v>59</v>
      </c>
      <c r="E211" s="57" t="s">
        <v>40</v>
      </c>
      <c r="F211" s="61">
        <v>225</v>
      </c>
      <c r="G211" s="62">
        <v>4.4000000000000004</v>
      </c>
      <c r="H211" s="107">
        <v>4.9800000000000004</v>
      </c>
      <c r="I211" s="54">
        <f t="shared" si="22"/>
        <v>1.4500000000000004E-2</v>
      </c>
      <c r="J211" s="54">
        <v>1.4500000000000001E-2</v>
      </c>
      <c r="K211" s="59">
        <v>0.1</v>
      </c>
      <c r="L211" s="60">
        <v>1</v>
      </c>
      <c r="M211" s="59">
        <v>0.1</v>
      </c>
      <c r="N211" s="58">
        <v>1.4500000000000001E-2</v>
      </c>
      <c r="O211" s="83">
        <v>0.16</v>
      </c>
      <c r="P211" s="57">
        <v>25</v>
      </c>
    </row>
    <row r="212" spans="1:255" s="57" customFormat="1" ht="30.75" customHeight="1" x14ac:dyDescent="0.35">
      <c r="A212" s="64">
        <v>45554</v>
      </c>
      <c r="B212" s="64">
        <v>45569</v>
      </c>
      <c r="C212" s="57" t="s">
        <v>197</v>
      </c>
      <c r="D212" s="57" t="s">
        <v>146</v>
      </c>
      <c r="E212" s="57" t="s">
        <v>40</v>
      </c>
      <c r="F212" s="61">
        <v>36</v>
      </c>
      <c r="G212" s="62">
        <v>2.5</v>
      </c>
      <c r="H212" s="107">
        <v>2.98</v>
      </c>
      <c r="I212" s="54">
        <f t="shared" si="22"/>
        <v>1.9199999999999998E-2</v>
      </c>
      <c r="J212" s="54">
        <v>1.9199999999999998E-2</v>
      </c>
      <c r="K212" s="59">
        <v>0.1</v>
      </c>
      <c r="L212" s="60">
        <v>1</v>
      </c>
      <c r="M212" s="59">
        <v>0.1</v>
      </c>
      <c r="N212" s="58">
        <v>1.9199999999999998E-2</v>
      </c>
      <c r="O212" s="83">
        <v>0.16</v>
      </c>
      <c r="P212" s="57">
        <v>40</v>
      </c>
    </row>
    <row r="213" spans="1:255" s="57" customFormat="1" ht="30.75" customHeight="1" x14ac:dyDescent="0.35">
      <c r="A213" s="64">
        <v>45552</v>
      </c>
      <c r="B213" s="64">
        <v>45569</v>
      </c>
      <c r="C213" s="57" t="s">
        <v>201</v>
      </c>
      <c r="D213" s="57" t="s">
        <v>58</v>
      </c>
      <c r="E213" s="57" t="s">
        <v>40</v>
      </c>
      <c r="F213" s="61">
        <v>103</v>
      </c>
      <c r="G213" s="62">
        <v>2.6</v>
      </c>
      <c r="H213" s="107">
        <v>2.98</v>
      </c>
      <c r="I213" s="54">
        <f t="shared" si="22"/>
        <v>1.5199999999999995E-2</v>
      </c>
      <c r="J213" s="54">
        <v>1.52E-2</v>
      </c>
      <c r="K213" s="59">
        <v>0.1</v>
      </c>
      <c r="L213" s="60">
        <v>1</v>
      </c>
      <c r="M213" s="59">
        <v>0.1</v>
      </c>
      <c r="N213" s="58">
        <v>1.52E-2</v>
      </c>
      <c r="O213" s="83">
        <v>0.16</v>
      </c>
      <c r="P213" s="57">
        <v>40</v>
      </c>
    </row>
    <row r="214" spans="1:255" s="57" customFormat="1" ht="30.75" customHeight="1" x14ac:dyDescent="0.35">
      <c r="A214" s="64">
        <v>45559</v>
      </c>
      <c r="B214" s="64">
        <v>45569</v>
      </c>
      <c r="C214" s="57" t="s">
        <v>198</v>
      </c>
      <c r="D214" s="57" t="s">
        <v>39</v>
      </c>
      <c r="E214" s="57" t="s">
        <v>40</v>
      </c>
      <c r="F214" s="61">
        <v>190</v>
      </c>
      <c r="G214" s="62">
        <v>8.5</v>
      </c>
      <c r="H214" s="107">
        <v>9.8000000000000007</v>
      </c>
      <c r="I214" s="54">
        <f t="shared" si="22"/>
        <v>1.560000000000001E-2</v>
      </c>
      <c r="J214" s="54">
        <v>1.5599999999999999E-2</v>
      </c>
      <c r="K214" s="59">
        <v>0.1</v>
      </c>
      <c r="L214" s="60">
        <v>1</v>
      </c>
      <c r="M214" s="59">
        <v>0.1</v>
      </c>
      <c r="N214" s="58">
        <v>1.5599999999999999E-2</v>
      </c>
      <c r="O214" s="83">
        <v>0.16</v>
      </c>
      <c r="P214" s="57">
        <v>12</v>
      </c>
    </row>
    <row r="215" spans="1:255" s="57" customFormat="1" ht="30.75" customHeight="1" x14ac:dyDescent="0.35">
      <c r="A215" s="64">
        <v>45560</v>
      </c>
      <c r="B215" s="64">
        <v>45579</v>
      </c>
      <c r="C215" s="57" t="s">
        <v>202</v>
      </c>
      <c r="D215" s="57" t="s">
        <v>58</v>
      </c>
      <c r="E215" s="57" t="s">
        <v>40</v>
      </c>
      <c r="F215" s="61">
        <v>96</v>
      </c>
      <c r="G215" s="62">
        <v>2.6</v>
      </c>
      <c r="H215" s="107">
        <v>2.2999999999999998</v>
      </c>
      <c r="I215" s="54">
        <f t="shared" si="22"/>
        <v>-1.2000000000000011E-2</v>
      </c>
      <c r="J215" s="54">
        <v>-1.2E-2</v>
      </c>
      <c r="K215" s="59">
        <v>0.1</v>
      </c>
      <c r="L215" s="60">
        <v>1</v>
      </c>
      <c r="M215" s="59">
        <v>0.1</v>
      </c>
      <c r="N215" s="58">
        <v>-1.2E-2</v>
      </c>
      <c r="O215" s="83">
        <v>0.16</v>
      </c>
      <c r="P215" s="57">
        <v>40</v>
      </c>
    </row>
    <row r="216" spans="1:255" s="57" customFormat="1" ht="30.75" customHeight="1" x14ac:dyDescent="0.35">
      <c r="A216" s="64">
        <v>45551</v>
      </c>
      <c r="B216" s="64">
        <v>45583</v>
      </c>
      <c r="C216" s="57" t="s">
        <v>199</v>
      </c>
      <c r="D216" s="57" t="s">
        <v>39</v>
      </c>
      <c r="E216" s="57" t="s">
        <v>40</v>
      </c>
      <c r="F216" s="61">
        <v>210</v>
      </c>
      <c r="G216" s="62">
        <v>8.8000000000000007</v>
      </c>
      <c r="H216" s="107">
        <v>9.1</v>
      </c>
      <c r="I216" s="54">
        <f t="shared" ref="I216:I221" si="23">(G216-H216)/(G216)*(-G216*100*P216)/100000</f>
        <v>3.5999999999999882E-3</v>
      </c>
      <c r="J216" s="54">
        <v>3.5999999999999999E-3</v>
      </c>
      <c r="K216" s="59">
        <v>0.1</v>
      </c>
      <c r="L216" s="60">
        <v>1</v>
      </c>
      <c r="M216" s="59">
        <v>0.1</v>
      </c>
      <c r="N216" s="58">
        <v>3.5999999999999999E-3</v>
      </c>
      <c r="O216" s="83">
        <v>0.16</v>
      </c>
      <c r="P216" s="57">
        <v>12</v>
      </c>
    </row>
    <row r="217" spans="1:255" s="57" customFormat="1" ht="30.75" customHeight="1" x14ac:dyDescent="0.35">
      <c r="A217" s="64">
        <v>45553</v>
      </c>
      <c r="B217" s="64">
        <v>45583</v>
      </c>
      <c r="C217" s="57" t="s">
        <v>205</v>
      </c>
      <c r="D217" s="57" t="s">
        <v>59</v>
      </c>
      <c r="E217" s="57" t="s">
        <v>40</v>
      </c>
      <c r="F217" s="61">
        <v>50</v>
      </c>
      <c r="G217" s="62">
        <v>2.25</v>
      </c>
      <c r="H217" s="107">
        <v>3</v>
      </c>
      <c r="I217" s="54">
        <f t="shared" si="23"/>
        <v>3.7499999999999999E-2</v>
      </c>
      <c r="J217" s="54">
        <v>3.7499999999999999E-2</v>
      </c>
      <c r="K217" s="59">
        <v>0.1</v>
      </c>
      <c r="L217" s="60">
        <v>1</v>
      </c>
      <c r="M217" s="59">
        <v>0.1</v>
      </c>
      <c r="N217" s="58">
        <v>3.7499999999999999E-2</v>
      </c>
      <c r="O217" s="83">
        <v>0.16</v>
      </c>
      <c r="P217" s="57">
        <v>50</v>
      </c>
    </row>
    <row r="218" spans="1:255" s="57" customFormat="1" ht="30.75" customHeight="1" x14ac:dyDescent="0.35">
      <c r="A218" s="64">
        <v>45576</v>
      </c>
      <c r="B218" s="64">
        <v>45589</v>
      </c>
      <c r="C218" s="57" t="s">
        <v>206</v>
      </c>
      <c r="D218" s="57" t="s">
        <v>39</v>
      </c>
      <c r="E218" s="57" t="s">
        <v>40</v>
      </c>
      <c r="F218" s="61">
        <v>155</v>
      </c>
      <c r="G218" s="62">
        <v>8.8000000000000007</v>
      </c>
      <c r="H218" s="107">
        <v>10</v>
      </c>
      <c r="I218" s="54">
        <f t="shared" si="23"/>
        <v>1.4399999999999993E-2</v>
      </c>
      <c r="J218" s="54">
        <v>1.44E-2</v>
      </c>
      <c r="K218" s="59">
        <v>0.1</v>
      </c>
      <c r="L218" s="60">
        <v>1</v>
      </c>
      <c r="M218" s="59">
        <v>0.1</v>
      </c>
      <c r="N218" s="58">
        <v>1.44E-2</v>
      </c>
      <c r="O218" s="83">
        <v>0.16</v>
      </c>
      <c r="P218" s="57">
        <v>12</v>
      </c>
    </row>
    <row r="219" spans="1:255" s="57" customFormat="1" ht="30.75" customHeight="1" x14ac:dyDescent="0.35">
      <c r="A219" s="64">
        <v>45580</v>
      </c>
      <c r="B219" s="64">
        <v>45595</v>
      </c>
      <c r="C219" s="57" t="s">
        <v>204</v>
      </c>
      <c r="D219" s="57" t="s">
        <v>39</v>
      </c>
      <c r="E219" s="57" t="s">
        <v>40</v>
      </c>
      <c r="F219" s="61">
        <v>175</v>
      </c>
      <c r="G219" s="62">
        <v>8.8000000000000007</v>
      </c>
      <c r="H219" s="107">
        <v>9.85</v>
      </c>
      <c r="I219" s="54">
        <f t="shared" si="23"/>
        <v>1.2599999999999988E-2</v>
      </c>
      <c r="J219" s="54">
        <v>1.2E-2</v>
      </c>
      <c r="K219" s="59">
        <v>0.1</v>
      </c>
      <c r="L219" s="60">
        <v>1</v>
      </c>
      <c r="M219" s="59">
        <v>0.1</v>
      </c>
      <c r="N219" s="58">
        <v>1.2E-2</v>
      </c>
      <c r="O219" s="83">
        <v>0.16</v>
      </c>
      <c r="P219" s="57">
        <v>12</v>
      </c>
    </row>
    <row r="220" spans="1:255" s="57" customFormat="1" ht="30.75" customHeight="1" x14ac:dyDescent="0.35">
      <c r="A220" s="64">
        <v>45590</v>
      </c>
      <c r="B220" s="64">
        <v>45596</v>
      </c>
      <c r="C220" s="57" t="s">
        <v>208</v>
      </c>
      <c r="D220" s="57" t="s">
        <v>39</v>
      </c>
      <c r="E220" s="57" t="s">
        <v>40</v>
      </c>
      <c r="F220" s="61">
        <v>235</v>
      </c>
      <c r="G220" s="62">
        <v>4.4000000000000004</v>
      </c>
      <c r="H220" s="107">
        <v>4.95</v>
      </c>
      <c r="I220" s="54">
        <f t="shared" si="23"/>
        <v>1.3749999999999995E-2</v>
      </c>
      <c r="J220" s="54">
        <v>1.38E-2</v>
      </c>
      <c r="K220" s="59">
        <v>0.1</v>
      </c>
      <c r="L220" s="60">
        <v>1</v>
      </c>
      <c r="M220" s="59">
        <v>0.1</v>
      </c>
      <c r="N220" s="58">
        <v>1.38E-2</v>
      </c>
      <c r="O220" s="83">
        <v>0.16</v>
      </c>
      <c r="P220" s="57">
        <v>25</v>
      </c>
    </row>
    <row r="221" spans="1:255" s="63" customFormat="1" ht="30.75" customHeight="1" x14ac:dyDescent="0.35">
      <c r="A221" s="64">
        <v>45594</v>
      </c>
      <c r="B221" s="64">
        <v>45600</v>
      </c>
      <c r="C221" s="57" t="s">
        <v>209</v>
      </c>
      <c r="D221" s="57" t="s">
        <v>39</v>
      </c>
      <c r="E221" s="57" t="s">
        <v>40</v>
      </c>
      <c r="F221" s="112">
        <v>320</v>
      </c>
      <c r="G221" s="62">
        <v>8.8000000000000007</v>
      </c>
      <c r="H221" s="107">
        <v>9.9499999999999993</v>
      </c>
      <c r="I221" s="54">
        <f t="shared" si="23"/>
        <v>1.3799999999999984E-2</v>
      </c>
      <c r="J221" s="54">
        <v>1.38E-2</v>
      </c>
      <c r="K221" s="59">
        <v>0.1</v>
      </c>
      <c r="L221" s="60">
        <v>1</v>
      </c>
      <c r="M221" s="59">
        <v>0.1</v>
      </c>
      <c r="N221" s="58">
        <v>1.38E-2</v>
      </c>
      <c r="O221" s="83">
        <v>0.16</v>
      </c>
      <c r="P221" s="57">
        <v>12</v>
      </c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  <c r="HG221" s="57"/>
      <c r="HH221" s="57"/>
      <c r="HI221" s="57"/>
      <c r="HJ221" s="57"/>
      <c r="HK221" s="57"/>
      <c r="HL221" s="57"/>
      <c r="HM221" s="57"/>
      <c r="HN221" s="57"/>
      <c r="HO221" s="57"/>
      <c r="HP221" s="57"/>
      <c r="HQ221" s="57"/>
      <c r="HR221" s="57"/>
      <c r="HS221" s="57"/>
      <c r="HT221" s="57"/>
      <c r="HU221" s="57"/>
      <c r="HV221" s="57"/>
      <c r="HW221" s="57"/>
      <c r="HX221" s="57"/>
      <c r="HY221" s="57"/>
      <c r="HZ221" s="57"/>
      <c r="IA221" s="57"/>
      <c r="IB221" s="57"/>
      <c r="IC221" s="57"/>
      <c r="ID221" s="57"/>
      <c r="IE221" s="57"/>
      <c r="IF221" s="57"/>
      <c r="IG221" s="57"/>
      <c r="IH221" s="57"/>
      <c r="II221" s="57"/>
      <c r="IJ221" s="57"/>
      <c r="IK221" s="57"/>
      <c r="IL221" s="57"/>
      <c r="IM221" s="57"/>
      <c r="IN221" s="57"/>
      <c r="IO221" s="57"/>
      <c r="IP221" s="57"/>
      <c r="IQ221" s="57"/>
      <c r="IR221" s="57"/>
      <c r="IS221" s="57"/>
      <c r="IT221" s="57"/>
      <c r="IU221" s="57"/>
    </row>
    <row r="222" spans="1:255" s="57" customFormat="1" ht="30.75" customHeight="1" x14ac:dyDescent="0.35">
      <c r="A222" s="64">
        <v>45601</v>
      </c>
      <c r="B222" s="64">
        <v>45602</v>
      </c>
      <c r="C222" s="57" t="s">
        <v>207</v>
      </c>
      <c r="D222" s="57" t="s">
        <v>39</v>
      </c>
      <c r="E222" s="57" t="s">
        <v>40</v>
      </c>
      <c r="F222" s="61">
        <v>145</v>
      </c>
      <c r="G222" s="62">
        <v>9</v>
      </c>
      <c r="H222" s="107">
        <v>9.9499999999999993</v>
      </c>
      <c r="I222" s="54">
        <f t="shared" ref="I222:I236" si="24">(G222-H222)/(G222)*(-G222*100*P222)/100000</f>
        <v>1.1399999999999992E-2</v>
      </c>
      <c r="J222" s="54">
        <v>1.14E-2</v>
      </c>
      <c r="K222" s="59">
        <v>0.1</v>
      </c>
      <c r="L222" s="60">
        <v>1</v>
      </c>
      <c r="M222" s="59">
        <v>0.1</v>
      </c>
      <c r="N222" s="58">
        <v>1.14E-2</v>
      </c>
      <c r="O222" s="83">
        <v>0.16</v>
      </c>
      <c r="P222" s="57">
        <v>12</v>
      </c>
    </row>
    <row r="223" spans="1:255" s="57" customFormat="1" ht="30.75" customHeight="1" x14ac:dyDescent="0.35">
      <c r="A223" s="64">
        <v>45604</v>
      </c>
      <c r="B223" s="64">
        <v>45608</v>
      </c>
      <c r="C223" s="57" t="s">
        <v>210</v>
      </c>
      <c r="D223" s="57" t="s">
        <v>39</v>
      </c>
      <c r="E223" s="57" t="s">
        <v>40</v>
      </c>
      <c r="F223" s="61">
        <v>435</v>
      </c>
      <c r="G223" s="62">
        <v>4.2</v>
      </c>
      <c r="H223" s="107">
        <v>3.9</v>
      </c>
      <c r="I223" s="54">
        <f t="shared" si="24"/>
        <v>-7.5000000000000067E-3</v>
      </c>
      <c r="J223" s="54">
        <v>-7.4999999999999997E-3</v>
      </c>
      <c r="K223" s="59">
        <v>0.1</v>
      </c>
      <c r="L223" s="60">
        <v>1</v>
      </c>
      <c r="M223" s="59">
        <v>0.1</v>
      </c>
      <c r="N223" s="58">
        <v>-7.4999999999999997E-3</v>
      </c>
      <c r="O223" s="83">
        <v>0.16</v>
      </c>
      <c r="P223" s="57">
        <v>25</v>
      </c>
    </row>
    <row r="224" spans="1:255" s="57" customFormat="1" ht="30.75" customHeight="1" x14ac:dyDescent="0.35">
      <c r="A224" s="64">
        <v>45576</v>
      </c>
      <c r="B224" s="64">
        <v>45611</v>
      </c>
      <c r="C224" s="57" t="s">
        <v>216</v>
      </c>
      <c r="D224" s="57" t="s">
        <v>39</v>
      </c>
      <c r="E224" s="57" t="s">
        <v>40</v>
      </c>
      <c r="F224" s="61">
        <v>390</v>
      </c>
      <c r="G224" s="62">
        <v>8.1999999999999993</v>
      </c>
      <c r="H224" s="107">
        <v>9.1</v>
      </c>
      <c r="I224" s="54">
        <f t="shared" si="24"/>
        <v>1.1700000000000004E-2</v>
      </c>
      <c r="J224" s="54">
        <v>1.17E-2</v>
      </c>
      <c r="K224" s="59">
        <v>0.1</v>
      </c>
      <c r="L224" s="60">
        <v>1</v>
      </c>
      <c r="M224" s="59">
        <v>0.1</v>
      </c>
      <c r="N224" s="58">
        <v>1.17E-2</v>
      </c>
      <c r="O224" s="83">
        <v>0.16</v>
      </c>
      <c r="P224" s="57">
        <v>13</v>
      </c>
    </row>
    <row r="225" spans="1:16" s="57" customFormat="1" ht="30.75" customHeight="1" x14ac:dyDescent="0.35">
      <c r="A225" s="64">
        <v>45603</v>
      </c>
      <c r="B225" s="64">
        <v>45615</v>
      </c>
      <c r="C225" s="57" t="s">
        <v>203</v>
      </c>
      <c r="D225" s="57" t="s">
        <v>39</v>
      </c>
      <c r="E225" s="57" t="s">
        <v>40</v>
      </c>
      <c r="F225" s="61">
        <v>205</v>
      </c>
      <c r="G225" s="62">
        <v>8.8000000000000007</v>
      </c>
      <c r="H225" s="107">
        <v>10</v>
      </c>
      <c r="I225" s="54">
        <f t="shared" si="24"/>
        <v>1.4399999999999993E-2</v>
      </c>
      <c r="J225" s="54">
        <v>1.44E-2</v>
      </c>
      <c r="K225" s="59">
        <v>0.1</v>
      </c>
      <c r="L225" s="60">
        <v>1</v>
      </c>
      <c r="M225" s="59">
        <v>0.1</v>
      </c>
      <c r="N225" s="58">
        <v>1.44E-2</v>
      </c>
      <c r="O225" s="83">
        <v>0.16</v>
      </c>
      <c r="P225" s="57">
        <v>12</v>
      </c>
    </row>
    <row r="226" spans="1:16" s="57" customFormat="1" ht="30.75" customHeight="1" x14ac:dyDescent="0.35">
      <c r="A226" s="64">
        <v>45600</v>
      </c>
      <c r="B226" s="64">
        <v>45646</v>
      </c>
      <c r="C226" s="57" t="s">
        <v>217</v>
      </c>
      <c r="D226" s="57" t="s">
        <v>39</v>
      </c>
      <c r="E226" s="57" t="s">
        <v>40</v>
      </c>
      <c r="F226" s="61">
        <v>44</v>
      </c>
      <c r="G226" s="62">
        <v>2.5</v>
      </c>
      <c r="H226" s="107">
        <v>2.95</v>
      </c>
      <c r="I226" s="54">
        <f t="shared" si="24"/>
        <v>1.8000000000000006E-2</v>
      </c>
      <c r="J226" s="54">
        <v>1.7999999999999999E-2</v>
      </c>
      <c r="K226" s="59">
        <v>0.1</v>
      </c>
      <c r="L226" s="60">
        <v>1</v>
      </c>
      <c r="M226" s="59">
        <v>0.1</v>
      </c>
      <c r="N226" s="58">
        <v>1.7999999999999999E-2</v>
      </c>
      <c r="O226" s="83">
        <v>0.16</v>
      </c>
      <c r="P226" s="57">
        <v>40</v>
      </c>
    </row>
    <row r="227" spans="1:16" s="57" customFormat="1" ht="30.75" customHeight="1" x14ac:dyDescent="0.35">
      <c r="A227" s="64">
        <v>45600</v>
      </c>
      <c r="B227" s="64">
        <v>45646</v>
      </c>
      <c r="C227" s="57" t="s">
        <v>212</v>
      </c>
      <c r="D227" s="57" t="s">
        <v>39</v>
      </c>
      <c r="E227" s="57" t="s">
        <v>40</v>
      </c>
      <c r="F227" s="61">
        <v>220</v>
      </c>
      <c r="G227" s="62">
        <v>8.9</v>
      </c>
      <c r="H227" s="107">
        <v>10</v>
      </c>
      <c r="I227" s="54">
        <f t="shared" si="24"/>
        <v>1.3199999999999995E-2</v>
      </c>
      <c r="J227" s="54">
        <v>1.32E-2</v>
      </c>
      <c r="K227" s="59">
        <v>0.1</v>
      </c>
      <c r="L227" s="60">
        <v>1</v>
      </c>
      <c r="M227" s="59">
        <v>0.1</v>
      </c>
      <c r="N227" s="58">
        <v>1.32E-2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45603</v>
      </c>
      <c r="B228" s="64">
        <v>45646</v>
      </c>
      <c r="C228" s="57" t="s">
        <v>220</v>
      </c>
      <c r="D228" s="57" t="s">
        <v>39</v>
      </c>
      <c r="E228" s="57" t="s">
        <v>40</v>
      </c>
      <c r="F228" s="61">
        <v>120</v>
      </c>
      <c r="G228" s="62">
        <v>2.2999999999999998</v>
      </c>
      <c r="H228" s="107">
        <v>3</v>
      </c>
      <c r="I228" s="54">
        <f t="shared" si="24"/>
        <v>2.8000000000000001E-2</v>
      </c>
      <c r="J228" s="54">
        <v>2.8000000000000001E-2</v>
      </c>
      <c r="K228" s="59">
        <v>0.1</v>
      </c>
      <c r="L228" s="60">
        <v>1</v>
      </c>
      <c r="M228" s="59">
        <v>0.1</v>
      </c>
      <c r="N228" s="58">
        <v>2.8000000000000001E-2</v>
      </c>
      <c r="O228" s="75">
        <v>0.16</v>
      </c>
      <c r="P228" s="57">
        <v>40</v>
      </c>
    </row>
    <row r="229" spans="1:16" s="57" customFormat="1" ht="30.75" customHeight="1" x14ac:dyDescent="0.35">
      <c r="A229" s="64">
        <v>45604</v>
      </c>
      <c r="B229" s="64">
        <v>45646</v>
      </c>
      <c r="C229" s="57" t="s">
        <v>211</v>
      </c>
      <c r="D229" s="57" t="s">
        <v>39</v>
      </c>
      <c r="E229" s="57" t="s">
        <v>40</v>
      </c>
      <c r="F229" s="61">
        <v>240</v>
      </c>
      <c r="G229" s="62">
        <v>8.5</v>
      </c>
      <c r="H229" s="107">
        <v>10</v>
      </c>
      <c r="I229" s="54">
        <f t="shared" si="24"/>
        <v>1.8000000000000002E-2</v>
      </c>
      <c r="J229" s="54">
        <v>1.7999999999999999E-2</v>
      </c>
      <c r="K229" s="59">
        <v>0.1</v>
      </c>
      <c r="L229" s="60">
        <v>1</v>
      </c>
      <c r="M229" s="59">
        <v>0.1</v>
      </c>
      <c r="N229" s="58">
        <v>1.7999999999999999E-2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45608</v>
      </c>
      <c r="B230" s="64">
        <v>45646</v>
      </c>
      <c r="C230" s="57" t="s">
        <v>213</v>
      </c>
      <c r="D230" s="57" t="s">
        <v>39</v>
      </c>
      <c r="E230" s="57" t="s">
        <v>40</v>
      </c>
      <c r="F230" s="61">
        <v>260</v>
      </c>
      <c r="G230" s="62">
        <v>8</v>
      </c>
      <c r="H230" s="107">
        <v>10</v>
      </c>
      <c r="I230" s="54">
        <f t="shared" si="24"/>
        <v>2.5999999999999999E-2</v>
      </c>
      <c r="J230" s="54">
        <v>2.5999999999999999E-2</v>
      </c>
      <c r="K230" s="59">
        <v>0.1</v>
      </c>
      <c r="L230" s="60">
        <v>1</v>
      </c>
      <c r="M230" s="59">
        <v>0.1</v>
      </c>
      <c r="N230" s="58">
        <v>2.5999999999999999E-2</v>
      </c>
      <c r="O230" s="75">
        <v>0.16</v>
      </c>
      <c r="P230" s="57">
        <v>13</v>
      </c>
    </row>
    <row r="231" spans="1:16" s="57" customFormat="1" ht="30.75" customHeight="1" x14ac:dyDescent="0.35">
      <c r="A231" s="64">
        <v>45604</v>
      </c>
      <c r="B231" s="64">
        <v>45646</v>
      </c>
      <c r="C231" s="57" t="s">
        <v>215</v>
      </c>
      <c r="D231" s="57" t="s">
        <v>39</v>
      </c>
      <c r="E231" s="57" t="s">
        <v>40</v>
      </c>
      <c r="F231" s="61">
        <v>275</v>
      </c>
      <c r="G231" s="62">
        <v>3.9</v>
      </c>
      <c r="H231" s="107">
        <v>5</v>
      </c>
      <c r="I231" s="54">
        <f t="shared" si="24"/>
        <v>2.7500000000000004E-2</v>
      </c>
      <c r="J231" s="54">
        <v>2.75E-2</v>
      </c>
      <c r="K231" s="59">
        <v>0.1</v>
      </c>
      <c r="L231" s="60">
        <v>1</v>
      </c>
      <c r="M231" s="59">
        <v>0.1</v>
      </c>
      <c r="N231" s="58">
        <v>2.75E-2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45609</v>
      </c>
      <c r="B232" s="64">
        <v>45646</v>
      </c>
      <c r="C232" s="57" t="s">
        <v>214</v>
      </c>
      <c r="D232" s="57" t="s">
        <v>39</v>
      </c>
      <c r="E232" s="57" t="s">
        <v>40</v>
      </c>
      <c r="F232" s="61">
        <v>115</v>
      </c>
      <c r="G232" s="62">
        <v>4.45</v>
      </c>
      <c r="H232" s="107">
        <v>5</v>
      </c>
      <c r="I232" s="54">
        <f t="shared" si="24"/>
        <v>1.3749999999999995E-2</v>
      </c>
      <c r="J232" s="54">
        <v>1.38E-2</v>
      </c>
      <c r="K232" s="59">
        <v>0.1</v>
      </c>
      <c r="L232" s="60">
        <v>1</v>
      </c>
      <c r="M232" s="59">
        <v>0.1</v>
      </c>
      <c r="N232" s="58">
        <v>1.38E-2</v>
      </c>
      <c r="O232" s="75">
        <v>0.16</v>
      </c>
      <c r="P232" s="57">
        <v>25</v>
      </c>
    </row>
    <row r="233" spans="1:16" s="57" customFormat="1" ht="30.75" customHeight="1" x14ac:dyDescent="0.35">
      <c r="A233" s="64">
        <v>45609</v>
      </c>
      <c r="B233" s="64">
        <v>45646</v>
      </c>
      <c r="C233" s="57" t="s">
        <v>221</v>
      </c>
      <c r="D233" s="57" t="s">
        <v>39</v>
      </c>
      <c r="E233" s="57" t="s">
        <v>40</v>
      </c>
      <c r="F233" s="61">
        <v>65</v>
      </c>
      <c r="G233" s="62">
        <v>4.3499999999999996</v>
      </c>
      <c r="H233" s="107">
        <v>5</v>
      </c>
      <c r="I233" s="54">
        <f t="shared" si="24"/>
        <v>1.6250000000000007E-2</v>
      </c>
      <c r="J233" s="54">
        <v>1.6299999999999999E-2</v>
      </c>
      <c r="K233" s="59">
        <v>0.1</v>
      </c>
      <c r="L233" s="60">
        <v>1</v>
      </c>
      <c r="M233" s="59">
        <v>0.1</v>
      </c>
      <c r="N233" s="58">
        <v>1.6299999999999999E-2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45615</v>
      </c>
      <c r="B234" s="64">
        <v>45646</v>
      </c>
      <c r="C234" s="57" t="s">
        <v>222</v>
      </c>
      <c r="D234" s="57" t="s">
        <v>39</v>
      </c>
      <c r="E234" s="57" t="s">
        <v>40</v>
      </c>
      <c r="F234" s="61">
        <v>44</v>
      </c>
      <c r="G234" s="62">
        <v>2.6</v>
      </c>
      <c r="H234" s="107">
        <v>3</v>
      </c>
      <c r="I234" s="54">
        <f t="shared" si="24"/>
        <v>1.5999999999999997E-2</v>
      </c>
      <c r="J234" s="54">
        <v>1.6E-2</v>
      </c>
      <c r="K234" s="59">
        <v>0.1</v>
      </c>
      <c r="L234" s="60">
        <v>1</v>
      </c>
      <c r="M234" s="59">
        <v>0.1</v>
      </c>
      <c r="N234" s="58">
        <v>1.6E-2</v>
      </c>
      <c r="O234" s="75">
        <v>0.16</v>
      </c>
      <c r="P234" s="57">
        <v>40</v>
      </c>
    </row>
    <row r="235" spans="1:16" s="57" customFormat="1" ht="30.75" customHeight="1" x14ac:dyDescent="0.35">
      <c r="A235" s="64">
        <v>45616</v>
      </c>
      <c r="B235" s="64">
        <v>45646</v>
      </c>
      <c r="C235" s="57" t="s">
        <v>218</v>
      </c>
      <c r="D235" s="57" t="s">
        <v>39</v>
      </c>
      <c r="E235" s="57" t="s">
        <v>40</v>
      </c>
      <c r="F235" s="61">
        <v>120</v>
      </c>
      <c r="G235" s="62">
        <v>4.3</v>
      </c>
      <c r="H235" s="107">
        <v>5</v>
      </c>
      <c r="I235" s="54">
        <f t="shared" si="24"/>
        <v>1.7500000000000005E-2</v>
      </c>
      <c r="J235" s="54">
        <v>1.7500000000000002E-2</v>
      </c>
      <c r="K235" s="59">
        <v>0.1</v>
      </c>
      <c r="L235" s="60">
        <v>1</v>
      </c>
      <c r="M235" s="59">
        <v>0.1</v>
      </c>
      <c r="N235" s="58">
        <v>1.7500000000000002E-2</v>
      </c>
      <c r="O235" s="75">
        <v>0.16</v>
      </c>
      <c r="P235" s="57">
        <v>25</v>
      </c>
    </row>
    <row r="236" spans="1:16" s="57" customFormat="1" ht="30.75" customHeight="1" x14ac:dyDescent="0.35">
      <c r="A236" s="64"/>
      <c r="B236" s="64"/>
      <c r="C236" s="57" t="s">
        <v>219</v>
      </c>
      <c r="D236" s="57" t="s">
        <v>39</v>
      </c>
      <c r="E236" s="57" t="s">
        <v>40</v>
      </c>
      <c r="F236" s="61">
        <v>960</v>
      </c>
      <c r="G236" s="62">
        <v>8.6</v>
      </c>
      <c r="H236" s="107">
        <v>10</v>
      </c>
      <c r="I236" s="54">
        <f t="shared" si="24"/>
        <v>1.6800000000000006E-2</v>
      </c>
      <c r="J236" s="54">
        <v>1.6799999999999999E-2</v>
      </c>
      <c r="K236" s="59">
        <v>0.1</v>
      </c>
      <c r="L236" s="60">
        <v>1</v>
      </c>
      <c r="M236" s="59">
        <v>0.1</v>
      </c>
      <c r="N236" s="58">
        <v>1.6799999999999999E-2</v>
      </c>
      <c r="O236" s="75">
        <v>0.16</v>
      </c>
      <c r="P236" s="57">
        <v>12</v>
      </c>
    </row>
    <row r="237" spans="1:16" s="57" customFormat="1" ht="30.75" customHeight="1" x14ac:dyDescent="0.35">
      <c r="A237" s="64"/>
      <c r="B237" s="85">
        <v>2025</v>
      </c>
      <c r="F237" s="61"/>
      <c r="G237" s="62"/>
      <c r="H237" s="107"/>
      <c r="I237" s="54"/>
      <c r="J237" s="54"/>
      <c r="K237" s="59"/>
      <c r="L237" s="60"/>
      <c r="M237" s="59"/>
      <c r="N237" s="58"/>
      <c r="O237" s="75"/>
    </row>
    <row r="238" spans="1:16" s="57" customFormat="1" ht="30.75" customHeight="1" x14ac:dyDescent="0.35">
      <c r="A238" s="64"/>
      <c r="B238" s="85"/>
      <c r="F238" s="61"/>
      <c r="G238" s="62"/>
      <c r="H238" s="107"/>
      <c r="I238" s="54"/>
      <c r="J238" s="54"/>
      <c r="K238" s="59"/>
      <c r="L238" s="60"/>
      <c r="M238" s="59"/>
      <c r="N238" s="58"/>
      <c r="O238" s="75"/>
    </row>
    <row r="239" spans="1:16" s="57" customFormat="1" ht="30.75" customHeight="1" x14ac:dyDescent="0.35">
      <c r="A239" s="64">
        <v>45663</v>
      </c>
      <c r="B239" s="64">
        <v>45671</v>
      </c>
      <c r="F239" s="61"/>
      <c r="G239" s="62"/>
      <c r="H239" s="107"/>
      <c r="I239" s="54"/>
      <c r="J239" s="54"/>
      <c r="K239" s="59"/>
      <c r="L239" s="60"/>
      <c r="M239" s="59"/>
      <c r="N239" s="58"/>
      <c r="O239" s="75"/>
    </row>
    <row r="240" spans="1:16" s="57" customFormat="1" ht="30.75" customHeight="1" x14ac:dyDescent="0.35">
      <c r="A240" s="64">
        <v>45663</v>
      </c>
      <c r="B240" s="64">
        <v>45674</v>
      </c>
      <c r="C240" s="57" t="s">
        <v>225</v>
      </c>
      <c r="D240" s="57" t="s">
        <v>39</v>
      </c>
      <c r="E240" s="57" t="s">
        <v>40</v>
      </c>
      <c r="F240" s="61">
        <v>85</v>
      </c>
      <c r="G240" s="62">
        <v>2.7</v>
      </c>
      <c r="H240" s="84">
        <v>2.5</v>
      </c>
      <c r="I240" s="54">
        <f t="shared" ref="I240:I246" si="25">(G240-H240)/(G240)*(-G240*100*P240)/100000</f>
        <v>-8.0000000000000071E-3</v>
      </c>
      <c r="J240" s="54">
        <v>-8.0000000000000002E-3</v>
      </c>
      <c r="K240" s="59">
        <v>0.1</v>
      </c>
      <c r="L240" s="60">
        <v>1</v>
      </c>
      <c r="M240" s="59">
        <v>0.1</v>
      </c>
      <c r="N240" s="58">
        <v>-8.0000000000000002E-3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45691</v>
      </c>
      <c r="B241" s="64">
        <v>45699</v>
      </c>
      <c r="C241" s="57" t="s">
        <v>223</v>
      </c>
      <c r="D241" s="57" t="s">
        <v>39</v>
      </c>
      <c r="E241" s="57" t="s">
        <v>40</v>
      </c>
      <c r="F241" s="61">
        <v>340</v>
      </c>
      <c r="G241" s="62">
        <v>9.5</v>
      </c>
      <c r="H241" s="84">
        <v>10</v>
      </c>
      <c r="I241" s="54">
        <f t="shared" si="25"/>
        <v>6.0000000000000001E-3</v>
      </c>
      <c r="J241" s="54">
        <v>6.0000000000000001E-3</v>
      </c>
      <c r="K241" s="59">
        <v>0.1</v>
      </c>
      <c r="L241" s="60">
        <v>1</v>
      </c>
      <c r="M241" s="59">
        <v>0.1</v>
      </c>
      <c r="N241" s="58">
        <v>6.0000000000000001E-3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45671</v>
      </c>
      <c r="B242" s="64">
        <v>45700</v>
      </c>
      <c r="C242" s="57" t="s">
        <v>228</v>
      </c>
      <c r="D242" s="57" t="s">
        <v>39</v>
      </c>
      <c r="E242" s="57" t="s">
        <v>40</v>
      </c>
      <c r="F242" s="61">
        <v>320</v>
      </c>
      <c r="G242" s="62">
        <v>9</v>
      </c>
      <c r="H242" s="84">
        <v>8.8000000000000007</v>
      </c>
      <c r="I242" s="54">
        <f t="shared" si="25"/>
        <v>-2.3999999999999915E-3</v>
      </c>
      <c r="J242" s="54">
        <v>-2.3999999999999998E-3</v>
      </c>
      <c r="K242" s="59">
        <v>0.1</v>
      </c>
      <c r="L242" s="60">
        <v>1</v>
      </c>
      <c r="M242" s="59">
        <v>0.1</v>
      </c>
      <c r="N242" s="58">
        <v>-2.3999999999999998E-3</v>
      </c>
      <c r="O242" s="75">
        <v>0.16</v>
      </c>
      <c r="P242" s="57">
        <v>12</v>
      </c>
    </row>
    <row r="243" spans="1:16" s="57" customFormat="1" ht="30.75" customHeight="1" x14ac:dyDescent="0.35">
      <c r="A243" s="64">
        <v>45679</v>
      </c>
      <c r="B243" s="64">
        <v>45709</v>
      </c>
      <c r="C243" s="57" t="s">
        <v>226</v>
      </c>
      <c r="D243" s="57" t="s">
        <v>39</v>
      </c>
      <c r="E243" s="57" t="s">
        <v>40</v>
      </c>
      <c r="F243" s="61">
        <v>310</v>
      </c>
      <c r="G243" s="62">
        <v>8</v>
      </c>
      <c r="H243" s="84">
        <v>9.8000000000000007</v>
      </c>
      <c r="I243" s="54">
        <f t="shared" si="25"/>
        <v>2.3400000000000008E-2</v>
      </c>
      <c r="J243" s="54">
        <v>2.3400000000000001E-2</v>
      </c>
      <c r="K243" s="59">
        <v>0.1</v>
      </c>
      <c r="L243" s="60">
        <v>1</v>
      </c>
      <c r="M243" s="59">
        <v>0.1</v>
      </c>
      <c r="N243" s="58">
        <v>2.3400000000000001E-2</v>
      </c>
      <c r="O243" s="75">
        <v>0.16</v>
      </c>
      <c r="P243" s="57">
        <v>13</v>
      </c>
    </row>
    <row r="244" spans="1:16" s="57" customFormat="1" ht="30.75" customHeight="1" x14ac:dyDescent="0.35">
      <c r="A244" s="64">
        <v>45685</v>
      </c>
      <c r="B244" s="64">
        <v>45709</v>
      </c>
      <c r="C244" s="57" t="s">
        <v>229</v>
      </c>
      <c r="D244" s="57" t="s">
        <v>39</v>
      </c>
      <c r="E244" s="57" t="s">
        <v>40</v>
      </c>
      <c r="F244" s="61">
        <v>540</v>
      </c>
      <c r="G244" s="62">
        <v>9</v>
      </c>
      <c r="H244" s="84">
        <v>10</v>
      </c>
      <c r="I244" s="54">
        <f t="shared" si="25"/>
        <v>1.2E-2</v>
      </c>
      <c r="J244" s="54">
        <v>1.2E-2</v>
      </c>
      <c r="K244" s="59">
        <v>0.1</v>
      </c>
      <c r="L244" s="60">
        <v>1</v>
      </c>
      <c r="M244" s="59">
        <v>0.1</v>
      </c>
      <c r="N244" s="58">
        <v>1.2E-2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45685</v>
      </c>
      <c r="B245" s="64">
        <v>45709</v>
      </c>
      <c r="C245" s="57" t="s">
        <v>230</v>
      </c>
      <c r="D245" s="57" t="s">
        <v>39</v>
      </c>
      <c r="E245" s="57" t="s">
        <v>40</v>
      </c>
      <c r="F245" s="61">
        <v>110</v>
      </c>
      <c r="G245" s="62">
        <v>9</v>
      </c>
      <c r="H245" s="84">
        <v>10</v>
      </c>
      <c r="I245" s="54">
        <f t="shared" si="25"/>
        <v>1.2E-2</v>
      </c>
      <c r="J245" s="54">
        <v>1.2E-2</v>
      </c>
      <c r="K245" s="59">
        <v>0.1</v>
      </c>
      <c r="L245" s="60">
        <v>1</v>
      </c>
      <c r="M245" s="59">
        <v>0.1</v>
      </c>
      <c r="N245" s="58">
        <v>1.2E-2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45720</v>
      </c>
      <c r="B246" s="64">
        <v>45720</v>
      </c>
      <c r="C246" s="57" t="s">
        <v>227</v>
      </c>
      <c r="D246" s="57" t="s">
        <v>39</v>
      </c>
      <c r="E246" s="57" t="s">
        <v>40</v>
      </c>
      <c r="F246" s="61">
        <v>95</v>
      </c>
      <c r="G246" s="62">
        <v>4.4000000000000004</v>
      </c>
      <c r="H246" s="84">
        <v>5</v>
      </c>
      <c r="I246" s="54">
        <f t="shared" si="25"/>
        <v>1.4999999999999993E-2</v>
      </c>
      <c r="J246" s="54">
        <v>1.4999999999999999E-2</v>
      </c>
      <c r="K246" s="59">
        <v>0.1</v>
      </c>
      <c r="L246" s="60">
        <v>1</v>
      </c>
      <c r="M246" s="59">
        <v>0.1</v>
      </c>
      <c r="N246" s="58">
        <v>1.4999999999999999E-2</v>
      </c>
      <c r="O246" s="75">
        <v>0.16</v>
      </c>
      <c r="P246" s="57">
        <v>25</v>
      </c>
    </row>
    <row r="247" spans="1:16" s="57" customFormat="1" ht="30.75" customHeight="1" x14ac:dyDescent="0.35">
      <c r="A247" s="64">
        <v>45712</v>
      </c>
      <c r="B247" s="64">
        <v>45721</v>
      </c>
      <c r="C247" s="57" t="s">
        <v>234</v>
      </c>
      <c r="D247" s="57" t="s">
        <v>39</v>
      </c>
      <c r="E247" s="57" t="s">
        <v>40</v>
      </c>
      <c r="F247" s="61">
        <v>590</v>
      </c>
      <c r="G247" s="62">
        <v>8.6</v>
      </c>
      <c r="H247" s="84">
        <v>5.4</v>
      </c>
      <c r="I247" s="54">
        <f t="shared" ref="I247:I252" si="26">(G247-H247)/(G247)*(-G247*100*P247)/100000</f>
        <v>-3.8399999999999997E-2</v>
      </c>
      <c r="J247" s="54">
        <v>-3.8399999999999997E-2</v>
      </c>
      <c r="K247" s="59">
        <v>0.1</v>
      </c>
      <c r="L247" s="60">
        <v>1</v>
      </c>
      <c r="M247" s="59">
        <v>0.1</v>
      </c>
      <c r="N247" s="58">
        <v>-3.8399999999999997E-2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45714</v>
      </c>
      <c r="B248" s="64">
        <v>45723</v>
      </c>
      <c r="C248" s="57" t="s">
        <v>231</v>
      </c>
      <c r="D248" s="57" t="s">
        <v>39</v>
      </c>
      <c r="E248" s="57" t="s">
        <v>40</v>
      </c>
      <c r="F248" s="61">
        <v>245</v>
      </c>
      <c r="G248" s="62">
        <v>9</v>
      </c>
      <c r="H248" s="84">
        <v>8.5</v>
      </c>
      <c r="I248" s="54">
        <f t="shared" si="26"/>
        <v>-6.0000000000000001E-3</v>
      </c>
      <c r="J248" s="54">
        <v>-6.0000000000000001E-3</v>
      </c>
      <c r="K248" s="59">
        <v>0.1</v>
      </c>
      <c r="L248" s="60">
        <v>1</v>
      </c>
      <c r="M248" s="59">
        <v>0.1</v>
      </c>
      <c r="N248" s="58">
        <v>-6.0000000000000001E-3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45715</v>
      </c>
      <c r="B249" s="64">
        <v>45723</v>
      </c>
      <c r="C249" s="57" t="s">
        <v>242</v>
      </c>
      <c r="D249" s="57" t="s">
        <v>39</v>
      </c>
      <c r="E249" s="57" t="s">
        <v>40</v>
      </c>
      <c r="F249" s="61">
        <v>350</v>
      </c>
      <c r="G249" s="62">
        <v>9</v>
      </c>
      <c r="H249" s="84">
        <v>9.94</v>
      </c>
      <c r="I249" s="54">
        <f t="shared" si="26"/>
        <v>1.1279999999999995E-2</v>
      </c>
      <c r="J249" s="54">
        <v>1.1299999999999999E-2</v>
      </c>
      <c r="K249" s="59">
        <v>0.1</v>
      </c>
      <c r="L249" s="60">
        <v>1</v>
      </c>
      <c r="M249" s="59">
        <v>0.1</v>
      </c>
      <c r="N249" s="58">
        <v>1.1299999999999999E-2</v>
      </c>
      <c r="O249" s="75">
        <v>0.16</v>
      </c>
      <c r="P249" s="57">
        <v>12</v>
      </c>
    </row>
    <row r="250" spans="1:16" s="57" customFormat="1" ht="30.75" customHeight="1" x14ac:dyDescent="0.35">
      <c r="A250" s="64">
        <v>45716</v>
      </c>
      <c r="B250" s="64">
        <v>45726</v>
      </c>
      <c r="C250" s="57" t="s">
        <v>232</v>
      </c>
      <c r="D250" s="57" t="s">
        <v>39</v>
      </c>
      <c r="E250" s="57" t="s">
        <v>40</v>
      </c>
      <c r="F250" s="61">
        <v>94</v>
      </c>
      <c r="G250" s="62">
        <v>2.65</v>
      </c>
      <c r="H250" s="84">
        <v>2.96</v>
      </c>
      <c r="I250" s="54">
        <f t="shared" si="26"/>
        <v>1.2400000000000003E-2</v>
      </c>
      <c r="J250" s="54">
        <v>1.24E-2</v>
      </c>
      <c r="K250" s="59">
        <v>0.1</v>
      </c>
      <c r="L250" s="60">
        <v>1</v>
      </c>
      <c r="M250" s="59">
        <v>0.1</v>
      </c>
      <c r="N250" s="58">
        <v>1.24E-2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45715</v>
      </c>
      <c r="B251" s="64">
        <v>45726</v>
      </c>
      <c r="C251" s="57" t="s">
        <v>238</v>
      </c>
      <c r="D251" s="57" t="s">
        <v>39</v>
      </c>
      <c r="E251" s="57" t="s">
        <v>40</v>
      </c>
      <c r="F251" s="61">
        <v>220</v>
      </c>
      <c r="G251" s="62">
        <v>8.8000000000000007</v>
      </c>
      <c r="H251" s="84">
        <v>6.9</v>
      </c>
      <c r="I251" s="54">
        <f t="shared" si="26"/>
        <v>-2.2800000000000008E-2</v>
      </c>
      <c r="J251" s="54">
        <v>-2.2800000000000001E-2</v>
      </c>
      <c r="K251" s="59">
        <v>0.1</v>
      </c>
      <c r="L251" s="60">
        <v>1</v>
      </c>
      <c r="M251" s="59">
        <v>0.1</v>
      </c>
      <c r="N251" s="58">
        <v>-2.2800000000000001E-2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45714</v>
      </c>
      <c r="B252" s="64">
        <v>45727</v>
      </c>
      <c r="C252" s="57" t="s">
        <v>239</v>
      </c>
      <c r="D252" s="57" t="s">
        <v>39</v>
      </c>
      <c r="E252" s="57" t="s">
        <v>40</v>
      </c>
      <c r="F252" s="61">
        <v>150</v>
      </c>
      <c r="G252" s="62">
        <v>4.3499999999999996</v>
      </c>
      <c r="H252" s="84">
        <v>4.9800000000000004</v>
      </c>
      <c r="I252" s="54">
        <f t="shared" si="26"/>
        <v>1.5750000000000017E-2</v>
      </c>
      <c r="J252" s="54">
        <v>1.5800000000000002E-2</v>
      </c>
      <c r="K252" s="59">
        <v>0.1</v>
      </c>
      <c r="L252" s="60">
        <v>1</v>
      </c>
      <c r="M252" s="59">
        <v>0.1</v>
      </c>
      <c r="N252" s="58">
        <v>1.5800000000000002E-2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45716</v>
      </c>
      <c r="B253" s="64">
        <v>45737</v>
      </c>
      <c r="C253" s="57" t="s">
        <v>240</v>
      </c>
      <c r="D253" s="57" t="s">
        <v>39</v>
      </c>
      <c r="E253" s="57" t="s">
        <v>40</v>
      </c>
      <c r="F253" s="61">
        <v>170</v>
      </c>
      <c r="G253" s="62">
        <v>9</v>
      </c>
      <c r="H253" s="84">
        <v>7.7</v>
      </c>
      <c r="I253" s="54">
        <f>(G253-H253)/(G253)*(-G253*100*P253)/100000</f>
        <v>-1.5599999999999998E-2</v>
      </c>
      <c r="J253" s="54">
        <v>-1.5599999999999999E-2</v>
      </c>
      <c r="K253" s="59">
        <v>0.1</v>
      </c>
      <c r="L253" s="60">
        <v>1</v>
      </c>
      <c r="M253" s="59">
        <v>0.1</v>
      </c>
      <c r="N253" s="58">
        <v>-1.5599999999999999E-2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45721</v>
      </c>
      <c r="B254" s="64">
        <v>45737</v>
      </c>
      <c r="C254" s="57" t="s">
        <v>233</v>
      </c>
      <c r="D254" s="57" t="s">
        <v>39</v>
      </c>
      <c r="E254" s="57" t="s">
        <v>40</v>
      </c>
      <c r="F254" s="61">
        <v>250</v>
      </c>
      <c r="G254" s="62">
        <v>9.1999999999999993</v>
      </c>
      <c r="H254" s="84">
        <v>10</v>
      </c>
      <c r="I254" s="54">
        <v>9.5999999999999992E-3</v>
      </c>
      <c r="J254" s="54">
        <v>9.5999999999999992E-3</v>
      </c>
      <c r="K254" s="59">
        <v>0.1</v>
      </c>
      <c r="L254" s="60">
        <v>1</v>
      </c>
      <c r="M254" s="59">
        <v>0.1</v>
      </c>
      <c r="N254" s="58">
        <v>9.5999999999999992E-3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45722</v>
      </c>
      <c r="B255" s="64">
        <v>45737</v>
      </c>
      <c r="C255" s="57" t="s">
        <v>235</v>
      </c>
      <c r="D255" s="57" t="s">
        <v>39</v>
      </c>
      <c r="E255" s="57" t="s">
        <v>40</v>
      </c>
      <c r="F255" s="61">
        <v>41</v>
      </c>
      <c r="G255" s="62">
        <v>2.6</v>
      </c>
      <c r="H255" s="84">
        <v>3</v>
      </c>
      <c r="I255" s="54">
        <f t="shared" ref="I255:I260" si="27">(G255-H255)/(G255)*(-G255*100*P255)/100000</f>
        <v>1.5999999999999997E-2</v>
      </c>
      <c r="J255" s="54">
        <v>1.6E-2</v>
      </c>
      <c r="K255" s="59">
        <v>0.1</v>
      </c>
      <c r="L255" s="60">
        <v>1</v>
      </c>
      <c r="M255" s="59">
        <v>0.1</v>
      </c>
      <c r="N255" s="58">
        <v>1.6E-2</v>
      </c>
      <c r="O255" s="75">
        <v>0.16</v>
      </c>
      <c r="P255" s="57">
        <v>40</v>
      </c>
    </row>
    <row r="256" spans="1:16" s="57" customFormat="1" ht="30.75" customHeight="1" x14ac:dyDescent="0.35">
      <c r="A256" s="64">
        <v>45723</v>
      </c>
      <c r="B256" s="64">
        <v>45737</v>
      </c>
      <c r="C256" s="57" t="s">
        <v>236</v>
      </c>
      <c r="D256" s="57" t="s">
        <v>39</v>
      </c>
      <c r="E256" s="57" t="s">
        <v>40</v>
      </c>
      <c r="F256" s="61">
        <v>53</v>
      </c>
      <c r="G256" s="62">
        <v>2.6</v>
      </c>
      <c r="H256" s="84">
        <v>3</v>
      </c>
      <c r="I256" s="54">
        <f t="shared" si="27"/>
        <v>1.5999999999999997E-2</v>
      </c>
      <c r="J256" s="54">
        <v>1.6E-2</v>
      </c>
      <c r="K256" s="59">
        <v>0.1</v>
      </c>
      <c r="L256" s="60">
        <v>1</v>
      </c>
      <c r="M256" s="59">
        <v>0.1</v>
      </c>
      <c r="N256" s="58">
        <v>1.6E-2</v>
      </c>
      <c r="O256" s="75">
        <v>0.16</v>
      </c>
      <c r="P256" s="57">
        <v>40</v>
      </c>
    </row>
    <row r="257" spans="1:16" s="57" customFormat="1" ht="30.75" customHeight="1" x14ac:dyDescent="0.35">
      <c r="A257" s="64">
        <v>45722</v>
      </c>
      <c r="B257" s="64">
        <v>45740</v>
      </c>
      <c r="C257" s="57" t="s">
        <v>237</v>
      </c>
      <c r="D257" s="57" t="s">
        <v>39</v>
      </c>
      <c r="E257" s="57" t="s">
        <v>40</v>
      </c>
      <c r="F257" s="61">
        <v>53</v>
      </c>
      <c r="G257" s="62">
        <v>1.75</v>
      </c>
      <c r="H257" s="84">
        <v>2</v>
      </c>
      <c r="I257" s="54">
        <f t="shared" si="27"/>
        <v>1.2500000000000001E-2</v>
      </c>
      <c r="J257" s="54">
        <v>1.2500000000000001E-2</v>
      </c>
      <c r="K257" s="59">
        <v>0.1</v>
      </c>
      <c r="L257" s="60">
        <v>1</v>
      </c>
      <c r="M257" s="59">
        <v>0.1</v>
      </c>
      <c r="N257" s="58">
        <v>1.2500000000000001E-2</v>
      </c>
      <c r="O257" s="75">
        <v>0.16</v>
      </c>
      <c r="P257" s="57">
        <v>50</v>
      </c>
    </row>
    <row r="258" spans="1:16" s="57" customFormat="1" ht="30.75" customHeight="1" x14ac:dyDescent="0.35">
      <c r="A258" s="64">
        <v>45729</v>
      </c>
      <c r="B258" s="64">
        <v>45743</v>
      </c>
      <c r="C258" s="57" t="s">
        <v>244</v>
      </c>
      <c r="D258" s="57" t="s">
        <v>39</v>
      </c>
      <c r="E258" s="57" t="s">
        <v>40</v>
      </c>
      <c r="F258" s="61">
        <v>52.5</v>
      </c>
      <c r="G258" s="62">
        <v>4.3499999999999996</v>
      </c>
      <c r="H258" s="84">
        <v>4.3499999999999996</v>
      </c>
      <c r="I258" s="54">
        <f t="shared" si="27"/>
        <v>0</v>
      </c>
      <c r="J258" s="54">
        <v>0</v>
      </c>
      <c r="K258" s="59">
        <v>0.1</v>
      </c>
      <c r="L258" s="60">
        <v>1</v>
      </c>
      <c r="M258" s="59">
        <v>0.1</v>
      </c>
      <c r="N258" s="58">
        <v>0</v>
      </c>
      <c r="O258" s="75">
        <v>0.16</v>
      </c>
      <c r="P258" s="57">
        <v>25</v>
      </c>
    </row>
    <row r="259" spans="1:16" s="57" customFormat="1" ht="30.75" customHeight="1" x14ac:dyDescent="0.35">
      <c r="A259" s="64">
        <v>45729</v>
      </c>
      <c r="B259" s="64">
        <v>45744</v>
      </c>
      <c r="C259" s="57" t="s">
        <v>246</v>
      </c>
      <c r="D259" s="57" t="s">
        <v>39</v>
      </c>
      <c r="E259" s="57" t="s">
        <v>40</v>
      </c>
      <c r="F259" s="61">
        <v>310</v>
      </c>
      <c r="G259" s="62">
        <v>8.5</v>
      </c>
      <c r="H259" s="84">
        <v>8.5</v>
      </c>
      <c r="I259" s="54">
        <f t="shared" si="27"/>
        <v>0</v>
      </c>
      <c r="J259" s="54">
        <v>0</v>
      </c>
      <c r="K259" s="59">
        <v>0.1</v>
      </c>
      <c r="L259" s="60">
        <v>1</v>
      </c>
      <c r="M259" s="59">
        <v>0.1</v>
      </c>
      <c r="N259" s="58">
        <v>0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45730</v>
      </c>
      <c r="B260" s="64">
        <v>45748</v>
      </c>
      <c r="C260" s="57" t="s">
        <v>241</v>
      </c>
      <c r="D260" s="57" t="s">
        <v>39</v>
      </c>
      <c r="E260" s="57" t="s">
        <v>40</v>
      </c>
      <c r="F260" s="61">
        <v>140</v>
      </c>
      <c r="G260" s="62">
        <v>4.3</v>
      </c>
      <c r="H260" s="84">
        <v>4.9800000000000004</v>
      </c>
      <c r="I260" s="54">
        <f t="shared" si="27"/>
        <v>1.7000000000000015E-2</v>
      </c>
      <c r="J260" s="54">
        <v>1.7000000000000001E-2</v>
      </c>
      <c r="K260" s="59">
        <v>0.1</v>
      </c>
      <c r="L260" s="60">
        <v>1</v>
      </c>
      <c r="M260" s="59">
        <v>0.1</v>
      </c>
      <c r="N260" s="58">
        <v>1.7000000000000001E-2</v>
      </c>
      <c r="O260" s="75">
        <v>0.16</v>
      </c>
      <c r="P260" s="57">
        <v>25</v>
      </c>
    </row>
    <row r="261" spans="1:16" s="57" customFormat="1" ht="30.75" customHeight="1" x14ac:dyDescent="0.35">
      <c r="A261" s="64">
        <v>45747</v>
      </c>
      <c r="B261" s="64">
        <v>45751</v>
      </c>
      <c r="C261" s="57" t="s">
        <v>247</v>
      </c>
      <c r="D261" s="57" t="s">
        <v>39</v>
      </c>
      <c r="E261" s="57" t="s">
        <v>40</v>
      </c>
      <c r="F261" s="61">
        <v>87</v>
      </c>
      <c r="G261" s="62">
        <v>2.6</v>
      </c>
      <c r="H261" s="84">
        <v>2.97</v>
      </c>
      <c r="I261" s="54">
        <f>(G261-H261)/(G261)*(-G261*100*P261)/100000</f>
        <v>1.4800000000000004E-2</v>
      </c>
      <c r="J261" s="54">
        <v>1.4800000000000001E-2</v>
      </c>
      <c r="K261" s="59">
        <v>0.1</v>
      </c>
      <c r="L261" s="60">
        <v>1</v>
      </c>
      <c r="M261" s="59">
        <v>0.1</v>
      </c>
      <c r="N261" s="58">
        <v>2.4799999999999999E-2</v>
      </c>
      <c r="O261" s="75">
        <v>0.16</v>
      </c>
      <c r="P261" s="57">
        <v>40</v>
      </c>
    </row>
    <row r="262" spans="1:16" s="57" customFormat="1" ht="30.75" customHeight="1" x14ac:dyDescent="0.35">
      <c r="A262" s="64">
        <v>45750</v>
      </c>
      <c r="B262" s="64">
        <v>45754</v>
      </c>
      <c r="C262" s="57" t="s">
        <v>250</v>
      </c>
      <c r="D262" s="57" t="s">
        <v>39</v>
      </c>
      <c r="E262" s="57" t="s">
        <v>40</v>
      </c>
      <c r="F262" s="61">
        <v>95</v>
      </c>
      <c r="G262" s="62">
        <v>4.5999999999999996</v>
      </c>
      <c r="H262" s="84">
        <v>3.6</v>
      </c>
      <c r="I262" s="54">
        <f>(G262-H262)/(G262)*(-G262*100*P262)/100000</f>
        <v>-2.4999999999999988E-2</v>
      </c>
      <c r="J262" s="54">
        <v>-2.5000000000000001E-2</v>
      </c>
      <c r="K262" s="59">
        <v>0.1</v>
      </c>
      <c r="L262" s="60">
        <v>1</v>
      </c>
      <c r="M262" s="59">
        <v>0.1</v>
      </c>
      <c r="N262" s="58">
        <v>-2.5000000000000001E-2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45755</v>
      </c>
      <c r="B263" s="64">
        <v>45878</v>
      </c>
      <c r="C263" s="57" t="s">
        <v>249</v>
      </c>
      <c r="D263" s="57" t="s">
        <v>39</v>
      </c>
      <c r="E263" s="57" t="s">
        <v>40</v>
      </c>
      <c r="F263" s="61">
        <v>273</v>
      </c>
      <c r="G263" s="62">
        <v>2.6</v>
      </c>
      <c r="H263" s="84">
        <v>2.1</v>
      </c>
      <c r="I263" s="54">
        <f>(G263-H263)/(G263)*(-G263*100*P263)/100000</f>
        <v>-1.9999999999999997E-2</v>
      </c>
      <c r="J263" s="54">
        <v>-0.02</v>
      </c>
      <c r="K263" s="59">
        <v>0.1</v>
      </c>
      <c r="L263" s="60">
        <v>1</v>
      </c>
      <c r="M263" s="59">
        <v>0.1</v>
      </c>
      <c r="N263" s="58">
        <v>-0.02</v>
      </c>
      <c r="O263" s="75">
        <v>0.16</v>
      </c>
      <c r="P263" s="57">
        <v>40</v>
      </c>
    </row>
    <row r="264" spans="1:16" s="57" customFormat="1" ht="30.75" customHeight="1" x14ac:dyDescent="0.35">
      <c r="A264" s="64">
        <v>45757</v>
      </c>
      <c r="B264" s="64">
        <v>45761</v>
      </c>
      <c r="C264" s="57" t="s">
        <v>150</v>
      </c>
      <c r="D264" s="57" t="s">
        <v>39</v>
      </c>
      <c r="E264" s="57" t="s">
        <v>40</v>
      </c>
      <c r="F264" s="61">
        <v>85</v>
      </c>
      <c r="G264" s="62">
        <v>2.6</v>
      </c>
      <c r="H264" s="84">
        <v>2.4</v>
      </c>
      <c r="I264" s="54">
        <f>(G264-H264)/(G264)*(-G264*100*P264)/100000</f>
        <v>-8.0000000000000054E-3</v>
      </c>
      <c r="J264" s="54">
        <v>-8.0000000000000002E-3</v>
      </c>
      <c r="K264" s="59">
        <v>0.1</v>
      </c>
      <c r="L264" s="60">
        <v>1</v>
      </c>
      <c r="M264" s="59">
        <v>0.1</v>
      </c>
      <c r="N264" s="58">
        <v>8.0000000000000002E-3</v>
      </c>
      <c r="O264" s="75">
        <v>0.16</v>
      </c>
      <c r="P264" s="57">
        <v>40</v>
      </c>
    </row>
    <row r="265" spans="1:16" s="57" customFormat="1" ht="30.75" customHeight="1" x14ac:dyDescent="0.35">
      <c r="A265" s="64">
        <v>45751</v>
      </c>
      <c r="B265" s="64">
        <v>45764</v>
      </c>
      <c r="C265" s="57" t="s">
        <v>251</v>
      </c>
      <c r="D265" s="57" t="s">
        <v>39</v>
      </c>
      <c r="E265" s="57" t="s">
        <v>40</v>
      </c>
      <c r="F265" s="61">
        <v>25</v>
      </c>
      <c r="G265" s="62">
        <v>32.74</v>
      </c>
      <c r="H265" s="84">
        <v>36.31</v>
      </c>
      <c r="I265" s="115">
        <f>(($H265-$G265)*$P265)/1000</f>
        <v>1.071</v>
      </c>
      <c r="J265" s="54">
        <f>(($H265-$G265)*$P265)/100000</f>
        <v>1.0710000000000001E-2</v>
      </c>
      <c r="K265" s="59">
        <v>0.1</v>
      </c>
      <c r="L265" s="60">
        <v>1</v>
      </c>
      <c r="M265" s="59">
        <v>0.1</v>
      </c>
      <c r="N265" s="58">
        <v>1.0699999999999999E-2</v>
      </c>
      <c r="O265" s="75">
        <v>0.16</v>
      </c>
      <c r="P265" s="57">
        <v>300</v>
      </c>
    </row>
    <row r="266" spans="1:16" s="57" customFormat="1" ht="30.75" customHeight="1" x14ac:dyDescent="0.35">
      <c r="A266" s="64">
        <v>45750</v>
      </c>
      <c r="B266" s="64">
        <v>45764</v>
      </c>
      <c r="C266" s="57" t="s">
        <v>253</v>
      </c>
      <c r="D266" s="57" t="s">
        <v>39</v>
      </c>
      <c r="E266" s="57" t="s">
        <v>40</v>
      </c>
      <c r="F266" s="61">
        <v>75</v>
      </c>
      <c r="G266" s="62">
        <v>4.5</v>
      </c>
      <c r="H266" s="84">
        <v>5</v>
      </c>
      <c r="I266" s="54">
        <f t="shared" ref="I266:I271" si="28">(G266-H266)/(G266)*(-G266*100*P266)/100000</f>
        <v>1.2500000000000001E-2</v>
      </c>
      <c r="J266" s="54">
        <v>1.2500000000000001E-2</v>
      </c>
      <c r="K266" s="59">
        <v>0.1</v>
      </c>
      <c r="L266" s="60">
        <v>1</v>
      </c>
      <c r="M266" s="59">
        <v>0.1</v>
      </c>
      <c r="N266" s="58">
        <v>1.2500000000000001E-2</v>
      </c>
      <c r="O266" s="75">
        <v>0.16</v>
      </c>
      <c r="P266" s="57">
        <v>25</v>
      </c>
    </row>
    <row r="267" spans="1:16" s="57" customFormat="1" ht="30.75" customHeight="1" x14ac:dyDescent="0.35">
      <c r="A267" s="64">
        <v>45737</v>
      </c>
      <c r="B267" s="64">
        <v>45764</v>
      </c>
      <c r="C267" s="57" t="s">
        <v>248</v>
      </c>
      <c r="D267" s="57" t="s">
        <v>39</v>
      </c>
      <c r="E267" s="57" t="s">
        <v>40</v>
      </c>
      <c r="F267" s="61">
        <v>800</v>
      </c>
      <c r="G267" s="62">
        <v>8.5</v>
      </c>
      <c r="H267" s="84">
        <v>10</v>
      </c>
      <c r="I267" s="54">
        <f t="shared" si="28"/>
        <v>1.9500000000000003E-2</v>
      </c>
      <c r="J267" s="54">
        <v>1.95E-2</v>
      </c>
      <c r="K267" s="59">
        <v>0.1</v>
      </c>
      <c r="L267" s="60">
        <v>1</v>
      </c>
      <c r="M267" s="59">
        <v>0.1</v>
      </c>
      <c r="N267" s="58">
        <v>1.95E-2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45740</v>
      </c>
      <c r="B268" s="64">
        <v>45764</v>
      </c>
      <c r="C268" s="57" t="s">
        <v>254</v>
      </c>
      <c r="D268" s="57" t="s">
        <v>39</v>
      </c>
      <c r="E268" s="57" t="s">
        <v>40</v>
      </c>
      <c r="F268" s="61">
        <v>170</v>
      </c>
      <c r="G268" s="62">
        <v>8.8000000000000007</v>
      </c>
      <c r="H268" s="84">
        <v>10</v>
      </c>
      <c r="I268" s="54">
        <f t="shared" si="28"/>
        <v>1.4399999999999993E-2</v>
      </c>
      <c r="J268" s="54">
        <v>1.44E-2</v>
      </c>
      <c r="K268" s="59">
        <v>0.1</v>
      </c>
      <c r="L268" s="60">
        <v>1</v>
      </c>
      <c r="M268" s="59">
        <v>0.1</v>
      </c>
      <c r="N268" s="58">
        <v>1.44E-2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45757</v>
      </c>
      <c r="B269" s="64">
        <v>45764</v>
      </c>
      <c r="C269" s="57" t="s">
        <v>245</v>
      </c>
      <c r="D269" s="57" t="s">
        <v>39</v>
      </c>
      <c r="E269" s="57" t="s">
        <v>40</v>
      </c>
      <c r="F269" s="61">
        <v>850</v>
      </c>
      <c r="G269" s="62">
        <v>8.5</v>
      </c>
      <c r="H269" s="84">
        <v>10</v>
      </c>
      <c r="I269" s="54">
        <f t="shared" si="28"/>
        <v>1.9500000000000003E-2</v>
      </c>
      <c r="J269" s="54">
        <v>1.95E-2</v>
      </c>
      <c r="K269" s="59">
        <v>0.1</v>
      </c>
      <c r="L269" s="60">
        <v>1</v>
      </c>
      <c r="M269" s="59">
        <v>0.1</v>
      </c>
      <c r="N269" s="58">
        <v>1.95E-2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45763</v>
      </c>
      <c r="B270" s="64">
        <v>45769</v>
      </c>
      <c r="C270" s="57" t="s">
        <v>252</v>
      </c>
      <c r="D270" s="57" t="s">
        <v>39</v>
      </c>
      <c r="E270" s="57" t="s">
        <v>40</v>
      </c>
      <c r="F270" s="61">
        <v>340</v>
      </c>
      <c r="G270" s="62">
        <v>8.5</v>
      </c>
      <c r="H270" s="84">
        <v>10</v>
      </c>
      <c r="I270" s="54">
        <f t="shared" si="28"/>
        <v>1.9500000000000003E-2</v>
      </c>
      <c r="J270" s="54">
        <v>1.95E-2</v>
      </c>
      <c r="K270" s="59">
        <v>0.1</v>
      </c>
      <c r="L270" s="60">
        <v>1</v>
      </c>
      <c r="M270" s="59">
        <v>0.1</v>
      </c>
      <c r="N270" s="58">
        <v>1.95E-2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45768</v>
      </c>
      <c r="B271" s="64">
        <v>45771</v>
      </c>
      <c r="C271" s="57" t="s">
        <v>259</v>
      </c>
      <c r="D271" s="57" t="s">
        <v>39</v>
      </c>
      <c r="E271" s="57" t="s">
        <v>40</v>
      </c>
      <c r="F271" s="61">
        <v>400</v>
      </c>
      <c r="G271" s="62">
        <v>8.5</v>
      </c>
      <c r="H271" s="84">
        <v>9</v>
      </c>
      <c r="I271" s="54">
        <f t="shared" si="28"/>
        <v>6.4999999999999997E-3</v>
      </c>
      <c r="J271" s="54">
        <v>6.4999999999999997E-3</v>
      </c>
      <c r="K271" s="59">
        <v>0.1</v>
      </c>
      <c r="L271" s="60">
        <v>1</v>
      </c>
      <c r="M271" s="59">
        <v>0.1</v>
      </c>
      <c r="N271" s="58">
        <v>6.4999999999999997E-3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45764</v>
      </c>
      <c r="B272" s="64">
        <v>45771</v>
      </c>
      <c r="C272" s="57" t="s">
        <v>261</v>
      </c>
      <c r="D272" s="57" t="s">
        <v>39</v>
      </c>
      <c r="E272" s="57" t="s">
        <v>40</v>
      </c>
      <c r="F272" s="61">
        <v>860</v>
      </c>
      <c r="G272" s="62">
        <v>8.6</v>
      </c>
      <c r="H272" s="84">
        <v>9.9</v>
      </c>
      <c r="I272" s="54">
        <f t="shared" ref="I272:I277" si="29">(G272-H272)/(G272)*(-G272*100*P272)/100000</f>
        <v>1.6900000000000012E-2</v>
      </c>
      <c r="J272" s="54">
        <v>1.6899999999999998E-2</v>
      </c>
      <c r="K272" s="59">
        <v>0.1</v>
      </c>
      <c r="L272" s="60">
        <v>1</v>
      </c>
      <c r="M272" s="59">
        <v>0.1</v>
      </c>
      <c r="N272" s="58">
        <v>1.6899999999999998E-2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45771</v>
      </c>
      <c r="B273" s="64">
        <v>45777</v>
      </c>
      <c r="C273" s="57" t="s">
        <v>255</v>
      </c>
      <c r="D273" s="57" t="s">
        <v>39</v>
      </c>
      <c r="E273" s="57" t="s">
        <v>40</v>
      </c>
      <c r="F273" s="61">
        <v>210</v>
      </c>
      <c r="G273" s="62">
        <v>8.5</v>
      </c>
      <c r="H273" s="84">
        <v>9.9499999999999993</v>
      </c>
      <c r="I273" s="54">
        <f t="shared" si="29"/>
        <v>1.8849999999999992E-2</v>
      </c>
      <c r="J273" s="54">
        <v>1.89E-2</v>
      </c>
      <c r="K273" s="59">
        <v>0.1</v>
      </c>
      <c r="L273" s="60">
        <v>1</v>
      </c>
      <c r="M273" s="59">
        <v>0.1</v>
      </c>
      <c r="N273" s="58">
        <v>1.89E-2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45770</v>
      </c>
      <c r="B274" s="64">
        <v>45783</v>
      </c>
      <c r="C274" s="57" t="s">
        <v>263</v>
      </c>
      <c r="D274" s="57" t="s">
        <v>39</v>
      </c>
      <c r="E274" s="57" t="s">
        <v>40</v>
      </c>
      <c r="F274" s="61">
        <v>320</v>
      </c>
      <c r="G274" s="62">
        <v>8.8000000000000007</v>
      </c>
      <c r="H274" s="84">
        <v>9.5</v>
      </c>
      <c r="I274" s="54">
        <f t="shared" si="29"/>
        <v>8.3999999999999925E-3</v>
      </c>
      <c r="J274" s="54">
        <v>8.3999999999999995E-3</v>
      </c>
      <c r="K274" s="59">
        <v>0.1</v>
      </c>
      <c r="L274" s="60">
        <v>1</v>
      </c>
      <c r="M274" s="59">
        <v>0.1</v>
      </c>
      <c r="N274" s="58">
        <v>8.3999999999999995E-3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45769</v>
      </c>
      <c r="B275" s="64">
        <v>45783</v>
      </c>
      <c r="C275" s="57" t="s">
        <v>270</v>
      </c>
      <c r="D275" s="57" t="s">
        <v>39</v>
      </c>
      <c r="E275" s="57" t="s">
        <v>40</v>
      </c>
      <c r="F275" s="61">
        <v>570</v>
      </c>
      <c r="G275" s="62">
        <v>8.6</v>
      </c>
      <c r="H275" s="84">
        <v>8</v>
      </c>
      <c r="I275" s="54">
        <f t="shared" si="29"/>
        <v>-7.1999999999999955E-3</v>
      </c>
      <c r="J275" s="54">
        <v>-7.1999999999999998E-3</v>
      </c>
      <c r="K275" s="59">
        <v>0.1</v>
      </c>
      <c r="L275" s="60">
        <v>1</v>
      </c>
      <c r="M275" s="59">
        <v>0.1</v>
      </c>
      <c r="N275" s="58">
        <v>-7.1999999999999998E-3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45772</v>
      </c>
      <c r="B276" s="64">
        <v>45785</v>
      </c>
      <c r="C276" s="57" t="s">
        <v>258</v>
      </c>
      <c r="D276" s="57" t="s">
        <v>39</v>
      </c>
      <c r="E276" s="57" t="s">
        <v>40</v>
      </c>
      <c r="F276" s="61">
        <v>230</v>
      </c>
      <c r="G276" s="62">
        <v>8.8000000000000007</v>
      </c>
      <c r="H276" s="84">
        <v>9.9499999999999993</v>
      </c>
      <c r="I276" s="54">
        <f t="shared" si="29"/>
        <v>1.4949999999999982E-2</v>
      </c>
      <c r="J276" s="54">
        <v>1.4999999999999999E-2</v>
      </c>
      <c r="K276" s="59">
        <v>0.1</v>
      </c>
      <c r="L276" s="60">
        <v>1</v>
      </c>
      <c r="M276" s="59">
        <v>0.1</v>
      </c>
      <c r="N276" s="58">
        <v>1.4999999999999999E-2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45764</v>
      </c>
      <c r="B277" s="64">
        <v>45786</v>
      </c>
      <c r="C277" s="57" t="s">
        <v>262</v>
      </c>
      <c r="D277" s="57" t="s">
        <v>39</v>
      </c>
      <c r="E277" s="57" t="s">
        <v>40</v>
      </c>
      <c r="F277" s="61">
        <v>260</v>
      </c>
      <c r="G277" s="62">
        <v>8.5</v>
      </c>
      <c r="H277" s="84">
        <v>9.9700000000000006</v>
      </c>
      <c r="I277" s="54">
        <f t="shared" si="29"/>
        <v>1.9110000000000009E-2</v>
      </c>
      <c r="J277" s="54">
        <v>1.9099999999999999E-2</v>
      </c>
      <c r="K277" s="59">
        <v>0.1</v>
      </c>
      <c r="L277" s="60">
        <v>1</v>
      </c>
      <c r="M277" s="59">
        <v>0.1</v>
      </c>
      <c r="N277" s="58">
        <v>1.9099999999999999E-2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45768</v>
      </c>
      <c r="B278" s="64">
        <v>45789</v>
      </c>
      <c r="C278" s="57" t="s">
        <v>256</v>
      </c>
      <c r="D278" s="57" t="s">
        <v>39</v>
      </c>
      <c r="E278" s="57" t="s">
        <v>40</v>
      </c>
      <c r="F278" s="61">
        <v>75</v>
      </c>
      <c r="G278" s="62">
        <v>4.4000000000000004</v>
      </c>
      <c r="H278" s="84">
        <v>4.9800000000000004</v>
      </c>
      <c r="I278" s="54">
        <f t="shared" ref="I278:I284" si="30">(G278-H278)/(G278)*(-G278*100*P278)/100000</f>
        <v>1.4500000000000004E-2</v>
      </c>
      <c r="J278" s="54">
        <v>1.4500000000000001E-2</v>
      </c>
      <c r="K278" s="59">
        <v>0.1</v>
      </c>
      <c r="L278" s="60">
        <v>1</v>
      </c>
      <c r="M278" s="59">
        <v>0.1</v>
      </c>
      <c r="N278" s="58">
        <v>1.4500000000000001E-2</v>
      </c>
      <c r="O278" s="75">
        <v>0.16</v>
      </c>
      <c r="P278" s="57">
        <v>25</v>
      </c>
    </row>
    <row r="279" spans="1:16" s="57" customFormat="1" ht="30.75" customHeight="1" x14ac:dyDescent="0.35">
      <c r="A279" s="64">
        <v>45785</v>
      </c>
      <c r="B279" s="64">
        <v>45790</v>
      </c>
      <c r="C279" s="57" t="s">
        <v>257</v>
      </c>
      <c r="D279" s="57" t="s">
        <v>39</v>
      </c>
      <c r="E279" s="57" t="s">
        <v>40</v>
      </c>
      <c r="F279" s="61">
        <v>200</v>
      </c>
      <c r="G279" s="62">
        <v>8.6999999999999993</v>
      </c>
      <c r="H279" s="84">
        <v>9.98</v>
      </c>
      <c r="I279" s="54">
        <f t="shared" si="30"/>
        <v>1.6640000000000012E-2</v>
      </c>
      <c r="J279" s="54">
        <v>1.66E-2</v>
      </c>
      <c r="K279" s="59">
        <v>0.1</v>
      </c>
      <c r="L279" s="60">
        <v>1</v>
      </c>
      <c r="M279" s="59">
        <v>0.1</v>
      </c>
      <c r="N279" s="58">
        <v>1.66E-2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45782</v>
      </c>
      <c r="B280" s="64">
        <v>45791</v>
      </c>
      <c r="C280" s="57" t="s">
        <v>269</v>
      </c>
      <c r="D280" s="57" t="s">
        <v>39</v>
      </c>
      <c r="E280" s="57" t="s">
        <v>40</v>
      </c>
      <c r="F280" s="61">
        <v>370</v>
      </c>
      <c r="G280" s="62">
        <v>8.8000000000000007</v>
      </c>
      <c r="H280" s="84">
        <v>8</v>
      </c>
      <c r="I280" s="54">
        <f t="shared" si="30"/>
        <v>-9.6000000000000096E-3</v>
      </c>
      <c r="J280" s="54">
        <v>-9.5999999999999992E-3</v>
      </c>
      <c r="K280" s="59">
        <v>0.1</v>
      </c>
      <c r="L280" s="60">
        <v>1</v>
      </c>
      <c r="M280" s="59">
        <v>0.1</v>
      </c>
      <c r="N280" s="58">
        <v>-9.5999999999999992E-3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45770</v>
      </c>
      <c r="B281" s="64">
        <v>45793</v>
      </c>
      <c r="C281" s="57" t="s">
        <v>265</v>
      </c>
      <c r="D281" s="57" t="s">
        <v>39</v>
      </c>
      <c r="E281" s="57" t="s">
        <v>40</v>
      </c>
      <c r="F281" s="61">
        <v>140</v>
      </c>
      <c r="G281" s="62">
        <v>4.3</v>
      </c>
      <c r="H281" s="84">
        <v>3.6</v>
      </c>
      <c r="I281" s="54">
        <f t="shared" si="30"/>
        <v>-1.7499999999999995E-2</v>
      </c>
      <c r="J281" s="54">
        <v>-1.7500000000000002E-2</v>
      </c>
      <c r="K281" s="59">
        <v>0.1</v>
      </c>
      <c r="L281" s="60">
        <v>1</v>
      </c>
      <c r="M281" s="59">
        <v>0.1</v>
      </c>
      <c r="N281" s="58">
        <v>-1.7500000000000002E-2</v>
      </c>
      <c r="O281" s="75">
        <v>0.16</v>
      </c>
      <c r="P281" s="57">
        <v>25</v>
      </c>
    </row>
    <row r="282" spans="1:16" s="57" customFormat="1" ht="30.75" customHeight="1" x14ac:dyDescent="0.35">
      <c r="A282" s="64">
        <v>45783</v>
      </c>
      <c r="B282" s="64">
        <v>45799</v>
      </c>
      <c r="C282" s="57" t="s">
        <v>260</v>
      </c>
      <c r="D282" s="57" t="s">
        <v>39</v>
      </c>
      <c r="E282" s="57" t="s">
        <v>40</v>
      </c>
      <c r="F282" s="61">
        <v>285</v>
      </c>
      <c r="G282" s="62">
        <v>8.8000000000000007</v>
      </c>
      <c r="H282" s="84">
        <v>10</v>
      </c>
      <c r="I282" s="54">
        <f t="shared" si="30"/>
        <v>1.4399999999999993E-2</v>
      </c>
      <c r="J282" s="54">
        <v>1.44E-2</v>
      </c>
      <c r="K282" s="59">
        <v>0.1</v>
      </c>
      <c r="L282" s="60">
        <v>1</v>
      </c>
      <c r="M282" s="59">
        <v>0.1</v>
      </c>
      <c r="N282" s="58">
        <v>1.44E-2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45770</v>
      </c>
      <c r="B283" s="64">
        <v>45799</v>
      </c>
      <c r="C283" s="57" t="s">
        <v>267</v>
      </c>
      <c r="D283" s="57" t="s">
        <v>39</v>
      </c>
      <c r="E283" s="57" t="s">
        <v>40</v>
      </c>
      <c r="F283" s="61">
        <v>83</v>
      </c>
      <c r="G283" s="62">
        <v>2.5</v>
      </c>
      <c r="H283" s="84">
        <v>2.2999999999999998</v>
      </c>
      <c r="I283" s="54">
        <f t="shared" si="30"/>
        <v>-8.0000000000000071E-3</v>
      </c>
      <c r="J283" s="54">
        <v>-8.0000000000000002E-3</v>
      </c>
      <c r="K283" s="59">
        <v>0.1</v>
      </c>
      <c r="L283" s="60">
        <v>1</v>
      </c>
      <c r="M283" s="59">
        <v>0.1</v>
      </c>
      <c r="N283" s="58">
        <v>-8.0000000000000002E-3</v>
      </c>
      <c r="O283" s="75">
        <v>0.16</v>
      </c>
      <c r="P283" s="57">
        <v>40</v>
      </c>
    </row>
    <row r="284" spans="1:16" s="57" customFormat="1" ht="30.75" customHeight="1" x14ac:dyDescent="0.35">
      <c r="A284" s="64">
        <v>45797</v>
      </c>
      <c r="B284" s="64">
        <v>45805</v>
      </c>
      <c r="C284" s="57" t="s">
        <v>272</v>
      </c>
      <c r="D284" s="57" t="s">
        <v>39</v>
      </c>
      <c r="E284" s="57" t="s">
        <v>40</v>
      </c>
      <c r="F284" s="61">
        <v>610</v>
      </c>
      <c r="G284" s="62">
        <v>8.6999999999999993</v>
      </c>
      <c r="H284" s="84">
        <v>9.4499999999999993</v>
      </c>
      <c r="I284" s="54">
        <f t="shared" si="30"/>
        <v>8.9999999999999993E-3</v>
      </c>
      <c r="J284" s="54">
        <v>8.0000000000000002E-3</v>
      </c>
      <c r="K284" s="59">
        <v>0.1</v>
      </c>
      <c r="L284" s="60">
        <v>1</v>
      </c>
      <c r="M284" s="59">
        <v>0.1</v>
      </c>
      <c r="N284" s="58">
        <v>8.9999999999999993E-3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45782</v>
      </c>
      <c r="B285" s="64">
        <v>45811</v>
      </c>
      <c r="C285" s="57" t="s">
        <v>274</v>
      </c>
      <c r="D285" s="57" t="s">
        <v>39</v>
      </c>
      <c r="E285" s="57" t="s">
        <v>40</v>
      </c>
      <c r="F285" s="61">
        <v>345</v>
      </c>
      <c r="G285" s="62">
        <v>8.4</v>
      </c>
      <c r="H285" s="84">
        <v>7</v>
      </c>
      <c r="I285" s="54">
        <f t="shared" ref="I285:I290" si="31">(G285-H285)/(G285)*(-G285*100*P285)/100000</f>
        <v>-1.8200000000000004E-2</v>
      </c>
      <c r="J285" s="54">
        <v>-1.8200000000000001E-2</v>
      </c>
      <c r="K285" s="59">
        <v>0.1</v>
      </c>
      <c r="L285" s="60">
        <v>1</v>
      </c>
      <c r="M285" s="59">
        <v>0.1</v>
      </c>
      <c r="N285" s="58">
        <v>-1.8200000000000001E-2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45807</v>
      </c>
      <c r="B286" s="64">
        <v>45813</v>
      </c>
      <c r="C286" s="57" t="s">
        <v>264</v>
      </c>
      <c r="D286" s="57" t="s">
        <v>278</v>
      </c>
      <c r="E286" s="57" t="s">
        <v>40</v>
      </c>
      <c r="F286" s="61">
        <v>500</v>
      </c>
      <c r="G286" s="62">
        <v>8.5</v>
      </c>
      <c r="H286" s="84">
        <v>9.9499999999999993</v>
      </c>
      <c r="I286" s="54">
        <f t="shared" si="31"/>
        <v>1.8849999999999992E-2</v>
      </c>
      <c r="J286" s="54">
        <v>1.89E-2</v>
      </c>
      <c r="K286" s="59">
        <v>0.1</v>
      </c>
      <c r="L286" s="60">
        <v>1</v>
      </c>
      <c r="M286" s="59">
        <v>0.1</v>
      </c>
      <c r="N286" s="58">
        <v>1.89E-2</v>
      </c>
      <c r="O286" s="75">
        <v>0.16</v>
      </c>
      <c r="P286" s="57">
        <v>13</v>
      </c>
    </row>
    <row r="287" spans="1:16" s="57" customFormat="1" ht="30.75" customHeight="1" x14ac:dyDescent="0.35">
      <c r="A287" s="64">
        <v>45793</v>
      </c>
      <c r="B287" s="64">
        <v>45813</v>
      </c>
      <c r="C287" s="57" t="s">
        <v>275</v>
      </c>
      <c r="D287" s="57" t="s">
        <v>39</v>
      </c>
      <c r="E287" s="57" t="s">
        <v>40</v>
      </c>
      <c r="F287" s="61">
        <v>430</v>
      </c>
      <c r="G287" s="62">
        <v>8.8000000000000007</v>
      </c>
      <c r="H287" s="84">
        <v>9.9499999999999993</v>
      </c>
      <c r="I287" s="54">
        <f t="shared" si="31"/>
        <v>1.3799999999999984E-2</v>
      </c>
      <c r="J287" s="54">
        <v>1.38E-2</v>
      </c>
      <c r="K287" s="59">
        <v>0.1</v>
      </c>
      <c r="L287" s="60">
        <v>1</v>
      </c>
      <c r="M287" s="59">
        <v>0.1</v>
      </c>
      <c r="N287" s="58">
        <v>1.38E-2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45792</v>
      </c>
      <c r="B288" s="64">
        <v>45817</v>
      </c>
      <c r="C288" s="57" t="s">
        <v>271</v>
      </c>
      <c r="D288" s="57" t="s">
        <v>278</v>
      </c>
      <c r="E288" s="57" t="s">
        <v>40</v>
      </c>
      <c r="F288" s="61">
        <v>470</v>
      </c>
      <c r="G288" s="62">
        <v>8.4</v>
      </c>
      <c r="H288" s="84">
        <v>9.9499999999999993</v>
      </c>
      <c r="I288" s="54">
        <f t="shared" si="31"/>
        <v>2.0149999999999987E-2</v>
      </c>
      <c r="J288" s="54">
        <v>2.0199999999999999E-2</v>
      </c>
      <c r="K288" s="59">
        <v>0.1</v>
      </c>
      <c r="L288" s="60">
        <v>1</v>
      </c>
      <c r="M288" s="59">
        <v>0.1</v>
      </c>
      <c r="N288" s="58">
        <v>2.0199999999999999E-2</v>
      </c>
      <c r="O288" s="75">
        <v>0.16</v>
      </c>
      <c r="P288" s="57">
        <v>13</v>
      </c>
    </row>
    <row r="289" spans="1:16" s="57" customFormat="1" ht="30.75" customHeight="1" x14ac:dyDescent="0.35">
      <c r="A289" s="64">
        <v>45784</v>
      </c>
      <c r="B289" s="64">
        <v>45818</v>
      </c>
      <c r="C289" s="57" t="s">
        <v>280</v>
      </c>
      <c r="D289" s="57" t="s">
        <v>39</v>
      </c>
      <c r="E289" s="57" t="s">
        <v>40</v>
      </c>
      <c r="F289" s="61">
        <v>650</v>
      </c>
      <c r="G289" s="62">
        <v>8.5</v>
      </c>
      <c r="H289" s="84">
        <v>9.9499999999999993</v>
      </c>
      <c r="I289" s="54">
        <f t="shared" si="31"/>
        <v>1.7399999999999992E-2</v>
      </c>
      <c r="J289" s="54">
        <v>1.7399999999999999E-2</v>
      </c>
      <c r="K289" s="59">
        <v>0.1</v>
      </c>
      <c r="L289" s="60">
        <v>1</v>
      </c>
      <c r="M289" s="59">
        <v>0.1</v>
      </c>
      <c r="N289" s="58">
        <v>1.7399999999999999E-2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45814</v>
      </c>
      <c r="B290" s="64">
        <v>45818</v>
      </c>
      <c r="C290" s="57" t="s">
        <v>268</v>
      </c>
      <c r="D290" s="57" t="s">
        <v>39</v>
      </c>
      <c r="E290" s="57" t="s">
        <v>40</v>
      </c>
      <c r="F290" s="61">
        <v>220</v>
      </c>
      <c r="G290" s="62">
        <v>8.8000000000000007</v>
      </c>
      <c r="H290" s="84">
        <v>9.9499999999999993</v>
      </c>
      <c r="I290" s="54">
        <f t="shared" si="31"/>
        <v>1.3799999999999984E-2</v>
      </c>
      <c r="J290" s="54">
        <v>1.38E-2</v>
      </c>
      <c r="K290" s="59">
        <v>0.1</v>
      </c>
      <c r="L290" s="60">
        <v>1</v>
      </c>
      <c r="M290" s="59">
        <v>0.1</v>
      </c>
      <c r="N290" s="58">
        <v>1.38E-2</v>
      </c>
      <c r="O290" s="75">
        <v>0.16</v>
      </c>
      <c r="P290" s="57">
        <v>12</v>
      </c>
    </row>
    <row r="291" spans="1:16" s="57" customFormat="1" ht="37" customHeight="1" x14ac:dyDescent="0.35">
      <c r="A291" s="64">
        <v>45783</v>
      </c>
      <c r="B291" s="64">
        <v>45819</v>
      </c>
      <c r="C291" s="57" t="s">
        <v>281</v>
      </c>
      <c r="D291" s="57" t="s">
        <v>39</v>
      </c>
      <c r="E291" s="57" t="s">
        <v>40</v>
      </c>
      <c r="F291" s="61">
        <v>190</v>
      </c>
      <c r="G291" s="62">
        <v>8.5</v>
      </c>
      <c r="H291" s="84">
        <v>9.9</v>
      </c>
      <c r="I291" s="54">
        <f t="shared" ref="I291:I296" si="32">(G291-H291)/(G291)*(-G291*100*P291)/100000</f>
        <v>1.8200000000000008E-2</v>
      </c>
      <c r="J291" s="54">
        <v>1.8200000000000001E-2</v>
      </c>
      <c r="K291" s="59">
        <v>0.1</v>
      </c>
      <c r="L291" s="60">
        <v>1</v>
      </c>
      <c r="M291" s="59">
        <v>0.1</v>
      </c>
      <c r="N291" s="58">
        <v>1.8200000000000001E-2</v>
      </c>
      <c r="O291" s="75">
        <v>0.16</v>
      </c>
      <c r="P291" s="57">
        <v>13</v>
      </c>
    </row>
    <row r="292" spans="1:16" s="57" customFormat="1" ht="30.75" customHeight="1" x14ac:dyDescent="0.35">
      <c r="A292" s="64">
        <v>45786</v>
      </c>
      <c r="B292" s="64">
        <v>45819</v>
      </c>
      <c r="C292" s="57" t="s">
        <v>266</v>
      </c>
      <c r="D292" s="57" t="s">
        <v>59</v>
      </c>
      <c r="E292" s="57" t="s">
        <v>40</v>
      </c>
      <c r="F292" s="61">
        <v>285</v>
      </c>
      <c r="G292" s="62">
        <v>9</v>
      </c>
      <c r="H292" s="84">
        <v>9.9499999999999993</v>
      </c>
      <c r="I292" s="54">
        <f t="shared" si="32"/>
        <v>1.1399999999999992E-2</v>
      </c>
      <c r="J292" s="54">
        <v>1.14E-2</v>
      </c>
      <c r="K292" s="59">
        <v>0.1</v>
      </c>
      <c r="L292" s="60">
        <v>1</v>
      </c>
      <c r="M292" s="59">
        <v>0.1</v>
      </c>
      <c r="N292" s="58">
        <v>1.14E-2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45810</v>
      </c>
      <c r="B293" s="64">
        <v>45821</v>
      </c>
      <c r="C293" s="57" t="s">
        <v>282</v>
      </c>
      <c r="D293" s="57" t="s">
        <v>39</v>
      </c>
      <c r="E293" s="57" t="s">
        <v>40</v>
      </c>
      <c r="F293" s="61">
        <v>540</v>
      </c>
      <c r="G293" s="62">
        <v>8.8000000000000007</v>
      </c>
      <c r="H293" s="84">
        <v>9.3000000000000007</v>
      </c>
      <c r="I293" s="54">
        <f t="shared" si="32"/>
        <v>6.5000000000000014E-3</v>
      </c>
      <c r="J293" s="54">
        <v>6.4999999999999997E-3</v>
      </c>
      <c r="K293" s="59">
        <v>0.1</v>
      </c>
      <c r="L293" s="60">
        <v>1</v>
      </c>
      <c r="M293" s="59">
        <v>0.1</v>
      </c>
      <c r="N293" s="58">
        <v>6.4999999999999997E-3</v>
      </c>
      <c r="O293" s="75">
        <v>0.16</v>
      </c>
      <c r="P293" s="57">
        <v>13</v>
      </c>
    </row>
    <row r="294" spans="1:16" s="57" customFormat="1" ht="30.75" customHeight="1" x14ac:dyDescent="0.35">
      <c r="A294" s="64">
        <v>45813</v>
      </c>
      <c r="B294" s="64">
        <v>45828</v>
      </c>
      <c r="C294" s="57" t="s">
        <v>276</v>
      </c>
      <c r="D294" s="57" t="s">
        <v>58</v>
      </c>
      <c r="E294" s="57" t="s">
        <v>40</v>
      </c>
      <c r="F294" s="61">
        <v>88</v>
      </c>
      <c r="G294" s="62">
        <v>2.7</v>
      </c>
      <c r="H294" s="84">
        <v>2.95</v>
      </c>
      <c r="I294" s="54">
        <f t="shared" si="32"/>
        <v>0.01</v>
      </c>
      <c r="J294" s="54">
        <v>0.01</v>
      </c>
      <c r="K294" s="59">
        <v>0.1</v>
      </c>
      <c r="L294" s="60">
        <v>1</v>
      </c>
      <c r="M294" s="59">
        <v>0.1</v>
      </c>
      <c r="N294" s="58">
        <v>0.01</v>
      </c>
      <c r="O294" s="75">
        <v>0.16</v>
      </c>
      <c r="P294" s="57">
        <v>40</v>
      </c>
    </row>
    <row r="295" spans="1:16" s="57" customFormat="1" ht="30.75" customHeight="1" x14ac:dyDescent="0.35">
      <c r="A295" s="64">
        <v>45810</v>
      </c>
      <c r="B295" s="64">
        <v>45708</v>
      </c>
      <c r="C295" s="57" t="s">
        <v>279</v>
      </c>
      <c r="D295" s="57" t="s">
        <v>39</v>
      </c>
      <c r="E295" s="57" t="s">
        <v>40</v>
      </c>
      <c r="F295" s="61">
        <v>200</v>
      </c>
      <c r="G295" s="62">
        <v>8</v>
      </c>
      <c r="H295" s="84">
        <v>10</v>
      </c>
      <c r="I295" s="54">
        <f t="shared" si="32"/>
        <v>2.5999999999999999E-2</v>
      </c>
      <c r="J295" s="54">
        <v>2.5999999999999999E-2</v>
      </c>
      <c r="K295" s="59">
        <v>0.1</v>
      </c>
      <c r="L295" s="60">
        <v>1</v>
      </c>
      <c r="M295" s="59">
        <v>0.1</v>
      </c>
      <c r="N295" s="58">
        <v>2.5999999999999999E-2</v>
      </c>
      <c r="O295" s="75">
        <v>0.16</v>
      </c>
      <c r="P295" s="57">
        <v>13</v>
      </c>
    </row>
    <row r="296" spans="1:16" s="57" customFormat="1" ht="30.75" customHeight="1" x14ac:dyDescent="0.35">
      <c r="A296" s="64">
        <v>45797</v>
      </c>
      <c r="B296" s="64">
        <v>45828</v>
      </c>
      <c r="C296" s="57" t="s">
        <v>277</v>
      </c>
      <c r="D296" s="57" t="s">
        <v>59</v>
      </c>
      <c r="E296" s="57" t="s">
        <v>40</v>
      </c>
      <c r="F296" s="61">
        <v>80</v>
      </c>
      <c r="G296" s="62">
        <v>4.5</v>
      </c>
      <c r="H296" s="84">
        <v>5</v>
      </c>
      <c r="I296" s="54">
        <f t="shared" si="32"/>
        <v>1.2500000000000001E-2</v>
      </c>
      <c r="J296" s="54">
        <v>1.2500000000000001E-2</v>
      </c>
      <c r="K296" s="59">
        <v>0.1</v>
      </c>
      <c r="L296" s="60">
        <v>1</v>
      </c>
      <c r="M296" s="59">
        <v>0.1</v>
      </c>
      <c r="N296" s="58">
        <v>1.2500000000000001E-2</v>
      </c>
      <c r="O296" s="75">
        <v>0.16</v>
      </c>
      <c r="P296" s="57">
        <v>25</v>
      </c>
    </row>
    <row r="297" spans="1:16" s="57" customFormat="1" ht="30.75" customHeight="1" x14ac:dyDescent="0.35">
      <c r="A297" s="64">
        <v>45820</v>
      </c>
      <c r="B297" s="64">
        <v>45831</v>
      </c>
      <c r="C297" s="57" t="s">
        <v>273</v>
      </c>
      <c r="D297" s="57" t="s">
        <v>278</v>
      </c>
      <c r="E297" s="57" t="s">
        <v>40</v>
      </c>
      <c r="F297" s="61">
        <v>340</v>
      </c>
      <c r="G297" s="62">
        <v>8.5</v>
      </c>
      <c r="H297" s="84">
        <v>10</v>
      </c>
      <c r="I297" s="54">
        <f t="shared" ref="I297:I302" si="33">(G297-H297)/(G297)*(-G297*100*P297)/100000</f>
        <v>1.9500000000000003E-2</v>
      </c>
      <c r="J297" s="54">
        <v>1.95E-2</v>
      </c>
      <c r="K297" s="59">
        <v>0.1</v>
      </c>
      <c r="L297" s="60">
        <v>1</v>
      </c>
      <c r="M297" s="59">
        <v>0.1</v>
      </c>
      <c r="N297" s="58">
        <v>1.95E-2</v>
      </c>
      <c r="O297" s="75">
        <v>0.16</v>
      </c>
      <c r="P297" s="57">
        <v>13</v>
      </c>
    </row>
    <row r="298" spans="1:16" s="57" customFormat="1" ht="30.75" customHeight="1" x14ac:dyDescent="0.35">
      <c r="A298" s="64">
        <v>45821</v>
      </c>
      <c r="B298" s="64">
        <v>45835</v>
      </c>
      <c r="C298" s="57" t="s">
        <v>283</v>
      </c>
      <c r="D298" s="57" t="s">
        <v>39</v>
      </c>
      <c r="E298" s="57" t="s">
        <v>40</v>
      </c>
      <c r="F298" s="61">
        <v>175</v>
      </c>
      <c r="G298" s="62">
        <v>8.8000000000000007</v>
      </c>
      <c r="H298" s="84">
        <v>9.5</v>
      </c>
      <c r="I298" s="54">
        <f t="shared" si="33"/>
        <v>8.3999999999999925E-3</v>
      </c>
      <c r="J298" s="54">
        <v>8.3999999999999995E-3</v>
      </c>
      <c r="K298" s="59">
        <v>0.1</v>
      </c>
      <c r="L298" s="60">
        <v>1</v>
      </c>
      <c r="M298" s="59">
        <v>0.1</v>
      </c>
      <c r="N298" s="58">
        <v>8.3999999999999995E-3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45835</v>
      </c>
      <c r="B299" s="64">
        <v>45856</v>
      </c>
      <c r="C299" s="57" t="s">
        <v>284</v>
      </c>
      <c r="D299" s="57" t="s">
        <v>39</v>
      </c>
      <c r="E299" s="57" t="s">
        <v>40</v>
      </c>
      <c r="F299" s="61">
        <v>300</v>
      </c>
      <c r="G299" s="62">
        <v>8.8000000000000007</v>
      </c>
      <c r="H299" s="84">
        <v>7.6</v>
      </c>
      <c r="I299" s="54">
        <f t="shared" si="33"/>
        <v>-1.4400000000000013E-2</v>
      </c>
      <c r="J299" s="54">
        <v>1.44E-2</v>
      </c>
      <c r="K299" s="59">
        <v>0.1</v>
      </c>
      <c r="L299" s="60">
        <v>1</v>
      </c>
      <c r="M299" s="59">
        <v>0.1</v>
      </c>
      <c r="N299" s="58">
        <v>1.44E-2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45839</v>
      </c>
      <c r="B300" s="64">
        <v>45856</v>
      </c>
      <c r="C300" s="57" t="s">
        <v>286</v>
      </c>
      <c r="D300" s="57" t="s">
        <v>39</v>
      </c>
      <c r="E300" s="57" t="s">
        <v>40</v>
      </c>
      <c r="F300" s="61">
        <v>420</v>
      </c>
      <c r="G300" s="62">
        <v>9</v>
      </c>
      <c r="H300" s="84">
        <v>10</v>
      </c>
      <c r="I300" s="54">
        <f t="shared" si="33"/>
        <v>1.2E-2</v>
      </c>
      <c r="J300" s="54">
        <v>1.2E-2</v>
      </c>
      <c r="K300" s="59">
        <v>0.1</v>
      </c>
      <c r="L300" s="60">
        <v>1</v>
      </c>
      <c r="M300" s="59">
        <v>0.1</v>
      </c>
      <c r="N300" s="58">
        <v>1.2E-2</v>
      </c>
      <c r="O300" s="75">
        <v>0.16</v>
      </c>
      <c r="P300" s="57">
        <v>12</v>
      </c>
    </row>
    <row r="301" spans="1:16" s="57" customFormat="1" ht="30.75" customHeight="1" x14ac:dyDescent="0.35">
      <c r="A301" s="64">
        <v>45841</v>
      </c>
      <c r="B301" s="64">
        <v>45856</v>
      </c>
      <c r="C301" s="57" t="s">
        <v>288</v>
      </c>
      <c r="D301" s="57" t="s">
        <v>39</v>
      </c>
      <c r="E301" s="57" t="s">
        <v>40</v>
      </c>
      <c r="F301" s="61">
        <v>360</v>
      </c>
      <c r="G301" s="62">
        <v>8.8000000000000007</v>
      </c>
      <c r="H301" s="84">
        <v>10</v>
      </c>
      <c r="I301" s="54">
        <f t="shared" si="33"/>
        <v>1.4399999999999993E-2</v>
      </c>
      <c r="J301" s="54">
        <v>1.44E-2</v>
      </c>
      <c r="K301" s="59">
        <v>0.1</v>
      </c>
      <c r="L301" s="60">
        <v>1</v>
      </c>
      <c r="M301" s="59">
        <v>0.1</v>
      </c>
      <c r="N301" s="58">
        <v>1.44E-2</v>
      </c>
      <c r="O301" s="75">
        <v>0.16</v>
      </c>
      <c r="P301" s="57">
        <v>12</v>
      </c>
    </row>
    <row r="302" spans="1:16" s="57" customFormat="1" ht="30.75" customHeight="1" x14ac:dyDescent="0.35">
      <c r="A302" s="64">
        <v>45854</v>
      </c>
      <c r="B302" s="64">
        <v>45866</v>
      </c>
      <c r="C302" s="57" t="s">
        <v>287</v>
      </c>
      <c r="D302" s="57" t="s">
        <v>39</v>
      </c>
      <c r="E302" s="57" t="s">
        <v>40</v>
      </c>
      <c r="F302" s="61">
        <v>270</v>
      </c>
      <c r="G302" s="62">
        <v>9</v>
      </c>
      <c r="H302" s="84">
        <v>10</v>
      </c>
      <c r="I302" s="54">
        <f t="shared" si="33"/>
        <v>1.2E-2</v>
      </c>
      <c r="J302" s="54">
        <v>1.2E-2</v>
      </c>
      <c r="K302" s="59">
        <v>0.1</v>
      </c>
      <c r="L302" s="60">
        <v>1</v>
      </c>
      <c r="M302" s="59">
        <v>0.1</v>
      </c>
      <c r="N302" s="58">
        <v>1.2E-2</v>
      </c>
      <c r="O302" s="75">
        <v>0.16</v>
      </c>
      <c r="P302" s="57">
        <v>12</v>
      </c>
    </row>
    <row r="303" spans="1:16" s="57" customFormat="1" ht="30.75" customHeight="1" x14ac:dyDescent="0.35">
      <c r="A303" s="64">
        <v>45874</v>
      </c>
      <c r="B303" s="64">
        <v>45882</v>
      </c>
      <c r="C303" s="57" t="s">
        <v>289</v>
      </c>
      <c r="D303" s="57" t="s">
        <v>39</v>
      </c>
      <c r="E303" s="57" t="s">
        <v>40</v>
      </c>
      <c r="F303" s="61">
        <v>70</v>
      </c>
      <c r="G303" s="62">
        <v>4.5999999999999996</v>
      </c>
      <c r="H303" s="84">
        <v>4.9800000000000004</v>
      </c>
      <c r="I303" s="54">
        <f t="shared" ref="I303:I309" si="34">(G303-H303)/(G303)*(-G303*100*P303)/100000</f>
        <v>9.5000000000000188E-3</v>
      </c>
      <c r="J303" s="54">
        <v>9.4999999999999998E-3</v>
      </c>
      <c r="K303" s="59">
        <v>0.1</v>
      </c>
      <c r="L303" s="60">
        <v>1</v>
      </c>
      <c r="M303" s="59">
        <v>0.1</v>
      </c>
      <c r="N303" s="58">
        <v>9.4999999999999998E-3</v>
      </c>
      <c r="O303" s="75">
        <v>0.16</v>
      </c>
      <c r="P303" s="57">
        <v>25</v>
      </c>
    </row>
    <row r="304" spans="1:16" s="57" customFormat="1" ht="30.75" customHeight="1" x14ac:dyDescent="0.35">
      <c r="A304" s="64">
        <v>45856</v>
      </c>
      <c r="B304" s="64">
        <v>45884</v>
      </c>
      <c r="C304" s="57" t="s">
        <v>292</v>
      </c>
      <c r="D304" s="57" t="s">
        <v>39</v>
      </c>
      <c r="E304" s="57" t="s">
        <v>40</v>
      </c>
      <c r="F304" s="61">
        <v>4.5</v>
      </c>
      <c r="G304" s="62">
        <v>4.5</v>
      </c>
      <c r="H304" s="84">
        <v>4</v>
      </c>
      <c r="I304" s="54">
        <f t="shared" si="34"/>
        <v>-1.2500000000000001E-2</v>
      </c>
      <c r="J304" s="54">
        <v>-1.2500000000000001E-2</v>
      </c>
      <c r="K304" s="59">
        <v>0.1</v>
      </c>
      <c r="L304" s="60">
        <v>1</v>
      </c>
      <c r="M304" s="59">
        <v>0.1</v>
      </c>
      <c r="N304" s="58">
        <v>-1.2500000000000001E-2</v>
      </c>
      <c r="O304" s="75">
        <v>0.16</v>
      </c>
      <c r="P304" s="57">
        <v>25</v>
      </c>
    </row>
    <row r="305" spans="1:16" s="57" customFormat="1" ht="30.75" customHeight="1" x14ac:dyDescent="0.35">
      <c r="A305" s="64">
        <v>45862</v>
      </c>
      <c r="B305" s="64">
        <v>45884</v>
      </c>
      <c r="C305" s="57" t="s">
        <v>293</v>
      </c>
      <c r="D305" s="57" t="s">
        <v>39</v>
      </c>
      <c r="E305" s="57" t="s">
        <v>40</v>
      </c>
      <c r="F305" s="61">
        <v>1060</v>
      </c>
      <c r="G305" s="62">
        <v>16.5</v>
      </c>
      <c r="H305" s="84">
        <v>20</v>
      </c>
      <c r="I305" s="54">
        <f t="shared" si="34"/>
        <v>2.1000000000000001E-2</v>
      </c>
      <c r="J305" s="54">
        <v>2.1000000000000001E-2</v>
      </c>
      <c r="K305" s="59">
        <v>0.1</v>
      </c>
      <c r="L305" s="60">
        <v>1</v>
      </c>
      <c r="M305" s="59">
        <v>0.1</v>
      </c>
      <c r="N305" s="58">
        <v>2.1000000000000001E-2</v>
      </c>
      <c r="O305" s="75">
        <v>0.16</v>
      </c>
      <c r="P305" s="57">
        <v>6</v>
      </c>
    </row>
    <row r="306" spans="1:16" s="57" customFormat="1" ht="30.75" customHeight="1" x14ac:dyDescent="0.35">
      <c r="A306" s="64">
        <v>45869</v>
      </c>
      <c r="B306" s="64">
        <v>45884</v>
      </c>
      <c r="C306" s="57" t="s">
        <v>290</v>
      </c>
      <c r="D306" s="57" t="s">
        <v>39</v>
      </c>
      <c r="E306" s="57" t="s">
        <v>40</v>
      </c>
      <c r="F306" s="61">
        <v>370</v>
      </c>
      <c r="G306" s="62">
        <v>9</v>
      </c>
      <c r="H306" s="84">
        <v>10</v>
      </c>
      <c r="I306" s="54">
        <f t="shared" si="34"/>
        <v>1.2E-2</v>
      </c>
      <c r="J306" s="54">
        <v>1.2E-2</v>
      </c>
      <c r="K306" s="59">
        <v>0.1</v>
      </c>
      <c r="L306" s="60">
        <v>1</v>
      </c>
      <c r="M306" s="59">
        <v>0.1</v>
      </c>
      <c r="N306" s="58">
        <v>1.2E-2</v>
      </c>
      <c r="O306" s="75">
        <v>0.16</v>
      </c>
      <c r="P306" s="57">
        <v>12</v>
      </c>
    </row>
    <row r="307" spans="1:16" s="57" customFormat="1" ht="30.75" customHeight="1" x14ac:dyDescent="0.35">
      <c r="A307" s="64">
        <v>45896</v>
      </c>
      <c r="B307" s="64">
        <v>45885</v>
      </c>
      <c r="C307" s="57" t="s">
        <v>291</v>
      </c>
      <c r="D307" s="57" t="s">
        <v>39</v>
      </c>
      <c r="E307" s="57" t="s">
        <v>40</v>
      </c>
      <c r="F307" s="61">
        <v>37</v>
      </c>
      <c r="G307" s="62">
        <v>2.7</v>
      </c>
      <c r="H307" s="84">
        <v>3</v>
      </c>
      <c r="I307" s="54">
        <f t="shared" si="34"/>
        <v>1.1999999999999992E-2</v>
      </c>
      <c r="J307" s="54">
        <v>1.2E-2</v>
      </c>
      <c r="K307" s="59">
        <v>0.1</v>
      </c>
      <c r="L307" s="60">
        <v>1</v>
      </c>
      <c r="M307" s="59">
        <v>0.1</v>
      </c>
      <c r="N307" s="58">
        <v>1.2E-2</v>
      </c>
      <c r="O307" s="75">
        <v>0.16</v>
      </c>
      <c r="P307" s="57">
        <v>40</v>
      </c>
    </row>
    <row r="308" spans="1:16" s="57" customFormat="1" ht="30" customHeight="1" x14ac:dyDescent="0.35">
      <c r="A308" s="64">
        <v>45896</v>
      </c>
      <c r="B308" s="64">
        <v>45917</v>
      </c>
      <c r="C308" s="57" t="s">
        <v>295</v>
      </c>
      <c r="D308" s="57" t="s">
        <v>39</v>
      </c>
      <c r="E308" s="57" t="s">
        <v>40</v>
      </c>
      <c r="F308" s="61">
        <v>280</v>
      </c>
      <c r="G308" s="62">
        <v>8.8000000000000007</v>
      </c>
      <c r="H308" s="84">
        <v>9.9700000000000006</v>
      </c>
      <c r="I308" s="54">
        <f t="shared" si="34"/>
        <v>1.404E-2</v>
      </c>
      <c r="J308" s="54">
        <v>1.4E-2</v>
      </c>
      <c r="K308" s="59">
        <v>0.1</v>
      </c>
      <c r="L308" s="60">
        <v>1</v>
      </c>
      <c r="M308" s="59">
        <v>0.1</v>
      </c>
      <c r="N308" s="58">
        <v>1.4E-2</v>
      </c>
      <c r="O308" s="75">
        <v>0.16</v>
      </c>
      <c r="P308" s="57">
        <v>12</v>
      </c>
    </row>
    <row r="309" spans="1:16" s="57" customFormat="1" ht="30.75" customHeight="1" x14ac:dyDescent="0.35">
      <c r="A309" s="64">
        <v>45917</v>
      </c>
      <c r="B309" s="64">
        <v>45947</v>
      </c>
      <c r="C309" s="57" t="s">
        <v>294</v>
      </c>
      <c r="D309" s="57" t="s">
        <v>39</v>
      </c>
      <c r="E309" s="57" t="s">
        <v>40</v>
      </c>
      <c r="F309" s="61">
        <v>700</v>
      </c>
      <c r="G309" s="62">
        <v>8.8000000000000007</v>
      </c>
      <c r="H309" s="84">
        <v>9.9499999999999993</v>
      </c>
      <c r="I309" s="54">
        <f t="shared" si="34"/>
        <v>1.3799999999999984E-2</v>
      </c>
      <c r="J309" s="54">
        <v>1.38E-2</v>
      </c>
      <c r="K309" s="59">
        <v>0.1</v>
      </c>
      <c r="L309" s="60">
        <v>1</v>
      </c>
      <c r="M309" s="59">
        <v>0.1</v>
      </c>
      <c r="N309" s="58">
        <v>1.38E-2</v>
      </c>
      <c r="O309" s="75">
        <v>0.16</v>
      </c>
      <c r="P309" s="57">
        <v>12</v>
      </c>
    </row>
    <row r="310" spans="1:16" s="57" customFormat="1" ht="30.75" customHeight="1" x14ac:dyDescent="0.35">
      <c r="A310" s="64">
        <v>45925</v>
      </c>
      <c r="B310" s="64">
        <v>45947</v>
      </c>
      <c r="C310" s="57" t="s">
        <v>296</v>
      </c>
      <c r="D310" s="57" t="s">
        <v>39</v>
      </c>
      <c r="E310" s="57" t="s">
        <v>40</v>
      </c>
      <c r="F310" s="61">
        <v>510</v>
      </c>
      <c r="G310" s="62">
        <v>9</v>
      </c>
      <c r="H310" s="84">
        <v>10</v>
      </c>
      <c r="I310" s="54">
        <f t="shared" ref="I310:I316" si="35">(G310-H310)/(G310)*(-G310*100*P310)/100000</f>
        <v>1.2E-2</v>
      </c>
      <c r="J310" s="54">
        <v>1.2E-2</v>
      </c>
      <c r="K310" s="59">
        <v>0.1</v>
      </c>
      <c r="L310" s="60">
        <v>1</v>
      </c>
      <c r="M310" s="59">
        <v>0.1</v>
      </c>
      <c r="N310" s="58">
        <v>1.2E-2</v>
      </c>
      <c r="O310" s="75">
        <v>0.16</v>
      </c>
      <c r="P310" s="57">
        <v>12</v>
      </c>
    </row>
    <row r="311" spans="1:16" s="57" customFormat="1" ht="30.75" customHeight="1" x14ac:dyDescent="0.35">
      <c r="A311" s="64">
        <v>45916</v>
      </c>
      <c r="B311" s="64">
        <v>45947</v>
      </c>
      <c r="C311" s="57" t="s">
        <v>297</v>
      </c>
      <c r="D311" s="57" t="s">
        <v>39</v>
      </c>
      <c r="E311" s="57" t="s">
        <v>40</v>
      </c>
      <c r="F311" s="61">
        <v>710</v>
      </c>
      <c r="G311" s="62">
        <v>9</v>
      </c>
      <c r="H311" s="84">
        <v>10</v>
      </c>
      <c r="I311" s="54">
        <f t="shared" si="35"/>
        <v>1.2E-2</v>
      </c>
      <c r="J311" s="54">
        <v>1.2E-2</v>
      </c>
      <c r="K311" s="59">
        <v>0.1</v>
      </c>
      <c r="L311" s="60">
        <v>1</v>
      </c>
      <c r="M311" s="59">
        <v>0.1</v>
      </c>
      <c r="N311" s="58">
        <v>1.2E-2</v>
      </c>
      <c r="O311" s="75">
        <v>0.16</v>
      </c>
      <c r="P311" s="57">
        <v>12</v>
      </c>
    </row>
    <row r="312" spans="1:16" s="57" customFormat="1" ht="30.75" customHeight="1" x14ac:dyDescent="0.35">
      <c r="A312" s="64">
        <v>45972</v>
      </c>
      <c r="B312" s="64">
        <v>45979</v>
      </c>
      <c r="C312" s="57" t="s">
        <v>298</v>
      </c>
      <c r="D312" s="57" t="s">
        <v>39</v>
      </c>
      <c r="E312" s="57" t="s">
        <v>40</v>
      </c>
      <c r="F312" s="61">
        <v>270</v>
      </c>
      <c r="G312" s="62">
        <v>9</v>
      </c>
      <c r="H312" s="84">
        <v>9.4</v>
      </c>
      <c r="I312" s="54">
        <f t="shared" si="35"/>
        <v>4.8000000000000039E-3</v>
      </c>
      <c r="J312" s="54">
        <v>4.7999999999999996E-3</v>
      </c>
      <c r="K312" s="59">
        <v>0.1</v>
      </c>
      <c r="L312" s="60">
        <v>1</v>
      </c>
      <c r="M312" s="59">
        <v>0.1</v>
      </c>
      <c r="N312" s="58">
        <v>4.7999999999999996E-3</v>
      </c>
      <c r="O312" s="75">
        <v>0.16</v>
      </c>
      <c r="P312" s="57">
        <v>12</v>
      </c>
    </row>
    <row r="313" spans="1:16" s="57" customFormat="1" ht="30.75" customHeight="1" x14ac:dyDescent="0.35">
      <c r="A313" s="64">
        <v>45952</v>
      </c>
      <c r="B313" s="64">
        <v>45982</v>
      </c>
      <c r="C313" s="57" t="s">
        <v>301</v>
      </c>
      <c r="D313" s="57" t="s">
        <v>39</v>
      </c>
      <c r="E313" s="57" t="s">
        <v>40</v>
      </c>
      <c r="F313" s="117">
        <v>1010</v>
      </c>
      <c r="G313" s="62">
        <v>8.6999999999999993</v>
      </c>
      <c r="H313" s="84">
        <v>7.8</v>
      </c>
      <c r="I313" s="54">
        <f t="shared" si="35"/>
        <v>-1.0799999999999994E-2</v>
      </c>
      <c r="J313" s="54">
        <v>-1.0800000000000001E-2</v>
      </c>
      <c r="K313" s="59">
        <v>0.1</v>
      </c>
      <c r="L313" s="60">
        <v>1</v>
      </c>
      <c r="M313" s="59">
        <v>0.1</v>
      </c>
      <c r="N313" s="58">
        <v>-1.0800000000000001E-2</v>
      </c>
      <c r="O313" s="75">
        <v>0.16</v>
      </c>
      <c r="P313" s="57">
        <v>12</v>
      </c>
    </row>
    <row r="314" spans="1:16" s="57" customFormat="1" ht="30.75" customHeight="1" x14ac:dyDescent="0.35">
      <c r="A314" s="64">
        <v>45957</v>
      </c>
      <c r="B314" s="64">
        <v>45982</v>
      </c>
      <c r="C314" s="57" t="s">
        <v>300</v>
      </c>
      <c r="D314" s="57" t="s">
        <v>39</v>
      </c>
      <c r="E314" s="57" t="s">
        <v>40</v>
      </c>
      <c r="F314" s="61">
        <v>102</v>
      </c>
      <c r="G314" s="62">
        <v>1.75</v>
      </c>
      <c r="H314" s="84">
        <v>2</v>
      </c>
      <c r="I314" s="54">
        <f t="shared" si="35"/>
        <v>1.4999999999999999E-2</v>
      </c>
      <c r="J314" s="54">
        <v>1.4999999999999999E-2</v>
      </c>
      <c r="K314" s="59">
        <v>0.1</v>
      </c>
      <c r="L314" s="60">
        <v>1</v>
      </c>
      <c r="M314" s="59">
        <v>0.1</v>
      </c>
      <c r="N314" s="58">
        <v>1.4999999999999999E-2</v>
      </c>
      <c r="O314" s="75">
        <v>0.16</v>
      </c>
      <c r="P314" s="57">
        <v>60</v>
      </c>
    </row>
    <row r="315" spans="1:16" s="57" customFormat="1" ht="30.75" customHeight="1" x14ac:dyDescent="0.35">
      <c r="A315" s="64">
        <v>45957</v>
      </c>
      <c r="B315" s="64">
        <v>45982</v>
      </c>
      <c r="C315" s="57" t="s">
        <v>302</v>
      </c>
      <c r="D315" s="57" t="s">
        <v>39</v>
      </c>
      <c r="E315" s="57" t="s">
        <v>40</v>
      </c>
      <c r="F315" s="61">
        <v>77.5</v>
      </c>
      <c r="G315" s="62">
        <v>4.5</v>
      </c>
      <c r="H315" s="84">
        <v>4.8</v>
      </c>
      <c r="I315" s="54">
        <f t="shared" si="35"/>
        <v>7.4999999999999954E-3</v>
      </c>
      <c r="J315" s="54">
        <v>7.4999999999999997E-3</v>
      </c>
      <c r="K315" s="59">
        <v>0.1</v>
      </c>
      <c r="L315" s="60">
        <v>1</v>
      </c>
      <c r="M315" s="59">
        <v>0.1</v>
      </c>
      <c r="N315" s="58">
        <v>7.4999999999999997E-3</v>
      </c>
      <c r="O315" s="75">
        <v>0.16</v>
      </c>
      <c r="P315" s="57">
        <v>25</v>
      </c>
    </row>
    <row r="316" spans="1:16" s="57" customFormat="1" ht="30.75" customHeight="1" x14ac:dyDescent="0.35">
      <c r="A316" s="64">
        <v>45972</v>
      </c>
      <c r="B316" s="64">
        <v>46001</v>
      </c>
      <c r="C316" s="57" t="s">
        <v>299</v>
      </c>
      <c r="D316" s="57" t="s">
        <v>39</v>
      </c>
      <c r="E316" s="57" t="s">
        <v>40</v>
      </c>
      <c r="F316" s="117">
        <v>710</v>
      </c>
      <c r="G316" s="62">
        <v>9</v>
      </c>
      <c r="H316" s="84">
        <v>10</v>
      </c>
      <c r="I316" s="54">
        <f t="shared" si="35"/>
        <v>1.2E-2</v>
      </c>
      <c r="J316" s="54">
        <v>1.2E-2</v>
      </c>
      <c r="K316" s="59">
        <v>0.1</v>
      </c>
      <c r="L316" s="60">
        <v>1</v>
      </c>
      <c r="M316" s="59">
        <v>0.1</v>
      </c>
      <c r="N316" s="58">
        <v>1.2E-2</v>
      </c>
      <c r="O316" s="75">
        <v>0.16</v>
      </c>
      <c r="P316" s="57">
        <v>12</v>
      </c>
    </row>
    <row r="317" spans="1:16" s="57" customFormat="1" ht="30.75" customHeight="1" x14ac:dyDescent="0.35">
      <c r="A317" s="64">
        <v>45987</v>
      </c>
      <c r="B317" s="64">
        <v>46010</v>
      </c>
      <c r="C317" s="57" t="s">
        <v>304</v>
      </c>
      <c r="D317" s="57" t="s">
        <v>39</v>
      </c>
      <c r="E317" s="57" t="s">
        <v>40</v>
      </c>
      <c r="F317" s="117">
        <v>155</v>
      </c>
      <c r="G317" s="62">
        <v>4.3</v>
      </c>
      <c r="H317" s="84">
        <v>4.9000000000000004</v>
      </c>
      <c r="I317" s="54">
        <f t="shared" ref="I317:I327" si="36">(G317-H317)/(G317)*(-G317*100*P317)/100000</f>
        <v>1.5000000000000013E-2</v>
      </c>
      <c r="J317" s="54">
        <v>1.4999999999999999E-2</v>
      </c>
      <c r="K317" s="59">
        <v>0.1</v>
      </c>
      <c r="L317" s="60">
        <v>1</v>
      </c>
      <c r="M317" s="59">
        <v>0.1</v>
      </c>
      <c r="N317" s="58">
        <v>1.4999999999999999E-2</v>
      </c>
      <c r="O317" s="75">
        <v>0.16</v>
      </c>
      <c r="P317" s="57">
        <v>25</v>
      </c>
    </row>
    <row r="318" spans="1:16" s="57" customFormat="1" ht="30.75" customHeight="1" x14ac:dyDescent="0.35">
      <c r="A318" s="64"/>
      <c r="B318" s="64"/>
      <c r="F318" s="117"/>
      <c r="G318" s="62"/>
      <c r="H318" s="84"/>
      <c r="I318" s="54"/>
      <c r="J318" s="54"/>
      <c r="K318" s="59"/>
      <c r="L318" s="60"/>
      <c r="M318" s="59"/>
      <c r="N318" s="58"/>
      <c r="O318" s="75"/>
    </row>
    <row r="319" spans="1:16" s="57" customFormat="1" ht="30.75" customHeight="1" x14ac:dyDescent="0.35">
      <c r="A319" s="64"/>
      <c r="B319" s="64"/>
      <c r="F319" s="117"/>
      <c r="G319" s="62"/>
      <c r="H319" s="84"/>
      <c r="I319" s="54"/>
      <c r="J319" s="54"/>
      <c r="K319" s="59"/>
      <c r="L319" s="60"/>
      <c r="M319" s="59"/>
      <c r="N319" s="58"/>
      <c r="O319" s="75"/>
    </row>
    <row r="320" spans="1:16" s="57" customFormat="1" ht="30.75" customHeight="1" x14ac:dyDescent="0.35">
      <c r="A320" s="64"/>
      <c r="B320" s="85">
        <v>2026</v>
      </c>
      <c r="F320" s="117"/>
      <c r="G320" s="62"/>
      <c r="H320" s="84"/>
      <c r="I320" s="54"/>
      <c r="J320" s="54"/>
      <c r="K320" s="59"/>
      <c r="L320" s="60"/>
      <c r="M320" s="59"/>
      <c r="N320" s="58"/>
      <c r="O320" s="75"/>
    </row>
    <row r="321" spans="1:16" s="57" customFormat="1" ht="30.75" customHeight="1" x14ac:dyDescent="0.35">
      <c r="A321" s="64"/>
      <c r="B321" s="64"/>
      <c r="F321" s="117"/>
      <c r="G321" s="62"/>
      <c r="H321" s="84"/>
      <c r="I321" s="54"/>
      <c r="J321" s="54"/>
      <c r="K321" s="59"/>
      <c r="L321" s="60"/>
      <c r="M321" s="59"/>
      <c r="N321" s="58"/>
      <c r="O321" s="75"/>
    </row>
    <row r="322" spans="1:16" s="57" customFormat="1" ht="30.75" customHeight="1" x14ac:dyDescent="0.35">
      <c r="A322" s="64">
        <v>46031</v>
      </c>
      <c r="B322" s="64">
        <v>46042</v>
      </c>
      <c r="C322" s="57" t="s">
        <v>303</v>
      </c>
      <c r="D322" s="57" t="s">
        <v>59</v>
      </c>
      <c r="E322" s="57" t="s">
        <v>40</v>
      </c>
      <c r="F322" s="117">
        <v>360</v>
      </c>
      <c r="G322" s="62">
        <v>4.5</v>
      </c>
      <c r="H322" s="84">
        <v>5</v>
      </c>
      <c r="I322" s="54">
        <f t="shared" si="36"/>
        <v>1.2500000000000001E-2</v>
      </c>
      <c r="J322" s="54">
        <v>1.2500000000000001E-2</v>
      </c>
      <c r="K322" s="59">
        <v>0.1</v>
      </c>
      <c r="L322" s="60">
        <v>1</v>
      </c>
      <c r="M322" s="59">
        <v>0.1</v>
      </c>
      <c r="N322" s="58">
        <v>1.2500000000000001E-2</v>
      </c>
      <c r="O322" s="75">
        <v>0.16</v>
      </c>
      <c r="P322" s="57">
        <v>25</v>
      </c>
    </row>
    <row r="323" spans="1:16" s="57" customFormat="1" ht="30.75" customHeight="1" x14ac:dyDescent="0.35">
      <c r="A323" s="64">
        <v>46031</v>
      </c>
      <c r="B323" s="64">
        <v>46045</v>
      </c>
      <c r="C323" s="57" t="s">
        <v>306</v>
      </c>
      <c r="D323" s="57" t="s">
        <v>39</v>
      </c>
      <c r="E323" s="57" t="s">
        <v>40</v>
      </c>
      <c r="F323" s="117">
        <v>450</v>
      </c>
      <c r="G323" s="62">
        <v>4.5</v>
      </c>
      <c r="H323" s="84">
        <v>4</v>
      </c>
      <c r="I323" s="54">
        <f t="shared" si="36"/>
        <v>-1.2500000000000001E-2</v>
      </c>
      <c r="J323" s="54">
        <v>-1.2500000000000001E-2</v>
      </c>
      <c r="K323" s="59">
        <v>0.1</v>
      </c>
      <c r="L323" s="60">
        <v>1</v>
      </c>
      <c r="M323" s="59">
        <v>0.1</v>
      </c>
      <c r="N323" s="58">
        <v>-1.2500000000000001E-2</v>
      </c>
      <c r="O323" s="75">
        <v>0.16</v>
      </c>
      <c r="P323" s="57">
        <v>25</v>
      </c>
    </row>
    <row r="324" spans="1:16" s="57" customFormat="1" ht="30.75" customHeight="1" x14ac:dyDescent="0.35">
      <c r="A324" s="64">
        <v>46052</v>
      </c>
      <c r="B324" s="64">
        <v>46055</v>
      </c>
      <c r="C324" s="57" t="s">
        <v>305</v>
      </c>
      <c r="D324" s="57" t="s">
        <v>39</v>
      </c>
      <c r="E324" s="57" t="s">
        <v>40</v>
      </c>
      <c r="F324" s="117">
        <v>430</v>
      </c>
      <c r="G324" s="62">
        <v>9.4</v>
      </c>
      <c r="H324" s="84">
        <v>10</v>
      </c>
      <c r="I324" s="54">
        <f t="shared" si="36"/>
        <v>7.1999999999999946E-3</v>
      </c>
      <c r="J324" s="54">
        <f>I324+I325</f>
        <v>1.4699999999999991E-2</v>
      </c>
      <c r="K324" s="59">
        <v>0.1</v>
      </c>
      <c r="L324" s="60">
        <v>1</v>
      </c>
      <c r="M324" s="59">
        <v>0.1</v>
      </c>
      <c r="N324" s="58">
        <v>9.1999999999999998E-3</v>
      </c>
      <c r="O324" s="75">
        <v>0.16</v>
      </c>
      <c r="P324" s="57">
        <v>12</v>
      </c>
    </row>
    <row r="325" spans="1:16" s="57" customFormat="1" ht="30.75" customHeight="1" x14ac:dyDescent="0.35">
      <c r="A325" s="64">
        <v>46076</v>
      </c>
      <c r="B325" s="64">
        <v>46083</v>
      </c>
      <c r="C325" s="57" t="s">
        <v>310</v>
      </c>
      <c r="D325" s="57" t="s">
        <v>59</v>
      </c>
      <c r="E325" s="57" t="s">
        <v>40</v>
      </c>
      <c r="F325" s="117">
        <v>55</v>
      </c>
      <c r="G325" s="62">
        <v>4.4000000000000004</v>
      </c>
      <c r="H325" s="84">
        <v>4.7</v>
      </c>
      <c r="I325" s="54">
        <f t="shared" si="36"/>
        <v>7.4999999999999963E-3</v>
      </c>
      <c r="J325" s="54">
        <v>7.4999999999999997E-3</v>
      </c>
      <c r="K325" s="59">
        <v>0.1</v>
      </c>
      <c r="L325" s="60">
        <v>1</v>
      </c>
      <c r="M325" s="59">
        <v>0.1</v>
      </c>
      <c r="N325" s="58">
        <v>7.4999999999999997E-3</v>
      </c>
      <c r="O325" s="75">
        <v>0.16</v>
      </c>
      <c r="P325" s="57">
        <v>25</v>
      </c>
    </row>
    <row r="326" spans="1:16" s="57" customFormat="1" ht="30.75" customHeight="1" x14ac:dyDescent="0.35">
      <c r="A326" s="64">
        <v>46076</v>
      </c>
      <c r="B326" s="64">
        <v>46083</v>
      </c>
      <c r="C326" s="57" t="s">
        <v>312</v>
      </c>
      <c r="D326" s="57" t="s">
        <v>39</v>
      </c>
      <c r="E326" s="57" t="s">
        <v>40</v>
      </c>
      <c r="F326" s="117">
        <v>435</v>
      </c>
      <c r="G326" s="62">
        <v>4.3</v>
      </c>
      <c r="H326" s="84">
        <v>4.95</v>
      </c>
      <c r="I326" s="54">
        <f t="shared" si="36"/>
        <v>1.6250000000000011E-2</v>
      </c>
      <c r="J326" s="54">
        <v>1.6299999999999999E-2</v>
      </c>
      <c r="K326" s="59">
        <v>0.1</v>
      </c>
      <c r="L326" s="60">
        <v>1</v>
      </c>
      <c r="M326" s="59">
        <v>0.1</v>
      </c>
      <c r="N326" s="58">
        <v>1.6299999999999999E-2</v>
      </c>
      <c r="O326" s="75">
        <v>0.16</v>
      </c>
      <c r="P326" s="57">
        <v>25</v>
      </c>
    </row>
    <row r="327" spans="1:16" s="57" customFormat="1" ht="30.75" customHeight="1" x14ac:dyDescent="0.35">
      <c r="A327" s="64">
        <v>46077</v>
      </c>
      <c r="B327" s="64">
        <v>46090</v>
      </c>
      <c r="C327" s="57" t="s">
        <v>314</v>
      </c>
      <c r="D327" s="57" t="s">
        <v>39</v>
      </c>
      <c r="E327" s="57" t="s">
        <v>40</v>
      </c>
      <c r="F327" s="117">
        <v>445</v>
      </c>
      <c r="G327" s="62">
        <v>4</v>
      </c>
      <c r="H327" s="84">
        <v>4.95</v>
      </c>
      <c r="I327" s="54">
        <f t="shared" si="36"/>
        <v>2.3750000000000004E-2</v>
      </c>
      <c r="J327" s="54">
        <v>2.3800000000000002E-2</v>
      </c>
      <c r="K327" s="59">
        <v>0.1</v>
      </c>
      <c r="L327" s="60">
        <v>1</v>
      </c>
      <c r="M327" s="59">
        <v>0.1</v>
      </c>
      <c r="N327" s="58">
        <v>2.3800000000000002E-2</v>
      </c>
      <c r="O327" s="75">
        <v>0.16</v>
      </c>
      <c r="P327" s="57">
        <v>25</v>
      </c>
    </row>
    <row r="328" spans="1:16" s="57" customFormat="1" ht="30.75" customHeight="1" x14ac:dyDescent="0.35">
      <c r="A328" s="64">
        <v>46077</v>
      </c>
      <c r="B328" s="64">
        <v>46090</v>
      </c>
      <c r="C328" s="57" t="s">
        <v>315</v>
      </c>
      <c r="D328" s="57" t="s">
        <v>39</v>
      </c>
      <c r="E328" s="57" t="s">
        <v>40</v>
      </c>
      <c r="F328" s="117">
        <v>58</v>
      </c>
      <c r="G328" s="62">
        <v>2.5</v>
      </c>
      <c r="H328" s="84">
        <v>2</v>
      </c>
      <c r="I328" s="54">
        <f t="shared" ref="I328:I336" si="37">(G328-H328)/(G328)*(-G328*100*P328)/100000</f>
        <v>-0.02</v>
      </c>
      <c r="J328" s="54">
        <v>-0.02</v>
      </c>
      <c r="K328" s="59">
        <v>0.1</v>
      </c>
      <c r="L328" s="60">
        <v>1</v>
      </c>
      <c r="M328" s="59">
        <v>0.1</v>
      </c>
      <c r="N328" s="58">
        <v>-0.02</v>
      </c>
      <c r="O328" s="75">
        <v>0.16</v>
      </c>
      <c r="P328" s="57">
        <v>40</v>
      </c>
    </row>
    <row r="329" spans="1:16" s="57" customFormat="1" ht="30.75" customHeight="1" x14ac:dyDescent="0.35">
      <c r="A329" s="64">
        <v>46077</v>
      </c>
      <c r="B329" s="110">
        <v>46090</v>
      </c>
      <c r="C329" s="57" t="s">
        <v>316</v>
      </c>
      <c r="D329" s="57" t="s">
        <v>39</v>
      </c>
      <c r="E329" s="57" t="s">
        <v>40</v>
      </c>
      <c r="F329" s="117">
        <v>800</v>
      </c>
      <c r="G329" s="62">
        <v>9</v>
      </c>
      <c r="H329" s="84">
        <v>6.7</v>
      </c>
      <c r="I329" s="54">
        <f t="shared" si="37"/>
        <v>-2.76E-2</v>
      </c>
      <c r="J329" s="54">
        <v>-2.76E-2</v>
      </c>
      <c r="K329" s="59">
        <v>0.1</v>
      </c>
      <c r="L329" s="60">
        <v>1</v>
      </c>
      <c r="M329" s="59">
        <v>0.1</v>
      </c>
      <c r="N329" s="58">
        <v>-2.76E-2</v>
      </c>
      <c r="O329" s="75">
        <v>0.16</v>
      </c>
      <c r="P329" s="57">
        <v>12</v>
      </c>
    </row>
    <row r="330" spans="1:16" s="57" customFormat="1" ht="30.75" customHeight="1" x14ac:dyDescent="0.35">
      <c r="A330" s="64">
        <v>46084</v>
      </c>
      <c r="B330" s="110">
        <v>46100</v>
      </c>
      <c r="C330" s="57" t="s">
        <v>320</v>
      </c>
      <c r="D330" s="57" t="s">
        <v>39</v>
      </c>
      <c r="E330" s="57" t="s">
        <v>40</v>
      </c>
      <c r="F330" s="117">
        <v>200</v>
      </c>
      <c r="G330" s="62">
        <v>4.5</v>
      </c>
      <c r="H330" s="84">
        <v>3.8</v>
      </c>
      <c r="I330" s="54">
        <f t="shared" si="37"/>
        <v>-1.7500000000000002E-2</v>
      </c>
      <c r="J330" s="54">
        <v>-1.7500000000000002E-2</v>
      </c>
      <c r="K330" s="59">
        <v>0.1</v>
      </c>
      <c r="L330" s="60">
        <v>1</v>
      </c>
      <c r="M330" s="59">
        <v>0.1</v>
      </c>
      <c r="N330" s="58">
        <v>-1.7500000000000002E-2</v>
      </c>
      <c r="O330" s="75">
        <v>0.16</v>
      </c>
      <c r="P330" s="57">
        <v>25</v>
      </c>
    </row>
    <row r="331" spans="1:16" s="57" customFormat="1" ht="30.75" customHeight="1" x14ac:dyDescent="0.35">
      <c r="A331" s="64">
        <v>46084</v>
      </c>
      <c r="B331" s="110">
        <v>46100</v>
      </c>
      <c r="C331" s="57" t="s">
        <v>317</v>
      </c>
      <c r="D331" s="57" t="s">
        <v>59</v>
      </c>
      <c r="E331" s="57" t="s">
        <v>40</v>
      </c>
      <c r="F331" s="117">
        <v>425</v>
      </c>
      <c r="G331" s="62">
        <v>4.5</v>
      </c>
      <c r="H331" s="84">
        <v>3.5</v>
      </c>
      <c r="I331" s="54">
        <f t="shared" si="37"/>
        <v>-0.05</v>
      </c>
      <c r="J331" s="54">
        <v>-0.05</v>
      </c>
      <c r="K331" s="59">
        <v>0.1</v>
      </c>
      <c r="L331" s="60">
        <v>1</v>
      </c>
      <c r="M331" s="59">
        <v>0.1</v>
      </c>
      <c r="N331" s="58">
        <v>-0.05</v>
      </c>
      <c r="O331" s="75">
        <v>0.16</v>
      </c>
      <c r="P331" s="57">
        <v>50</v>
      </c>
    </row>
    <row r="332" spans="1:16" s="57" customFormat="1" ht="30.75" customHeight="1" x14ac:dyDescent="0.35">
      <c r="A332" s="64">
        <v>46070</v>
      </c>
      <c r="B332" s="110">
        <v>46101</v>
      </c>
      <c r="C332" s="57" t="s">
        <v>311</v>
      </c>
      <c r="D332" s="57" t="s">
        <v>39</v>
      </c>
      <c r="E332" s="57" t="s">
        <v>40</v>
      </c>
      <c r="F332" s="117">
        <v>710</v>
      </c>
      <c r="G332" s="62">
        <v>9</v>
      </c>
      <c r="H332" s="84">
        <v>10</v>
      </c>
      <c r="I332" s="54">
        <f t="shared" si="37"/>
        <v>1.2E-2</v>
      </c>
      <c r="J332" s="54">
        <v>1.2E-2</v>
      </c>
      <c r="K332" s="59">
        <v>0.1</v>
      </c>
      <c r="L332" s="60">
        <v>1</v>
      </c>
      <c r="M332" s="59">
        <v>0.1</v>
      </c>
      <c r="N332" s="58">
        <v>1.2E-2</v>
      </c>
      <c r="O332" s="75">
        <v>0.16</v>
      </c>
      <c r="P332" s="57">
        <v>12</v>
      </c>
    </row>
    <row r="333" spans="1:16" s="57" customFormat="1" ht="30.75" customHeight="1" x14ac:dyDescent="0.35">
      <c r="A333" s="64">
        <v>46076</v>
      </c>
      <c r="B333" s="110">
        <v>46101</v>
      </c>
      <c r="C333" s="57" t="s">
        <v>313</v>
      </c>
      <c r="D333" s="57" t="s">
        <v>39</v>
      </c>
      <c r="E333" s="57" t="s">
        <v>40</v>
      </c>
      <c r="F333" s="117">
        <v>640</v>
      </c>
      <c r="G333" s="62">
        <v>9</v>
      </c>
      <c r="H333" s="84">
        <v>10</v>
      </c>
      <c r="I333" s="54">
        <f t="shared" si="37"/>
        <v>1.2E-2</v>
      </c>
      <c r="J333" s="54">
        <v>1.2E-2</v>
      </c>
      <c r="K333" s="59">
        <v>0.1</v>
      </c>
      <c r="L333" s="60">
        <v>1</v>
      </c>
      <c r="M333" s="59">
        <v>0.1</v>
      </c>
      <c r="N333" s="58">
        <v>1.2E-2</v>
      </c>
      <c r="O333" s="75">
        <v>0.16</v>
      </c>
      <c r="P333" s="57">
        <v>12</v>
      </c>
    </row>
    <row r="334" spans="1:16" s="57" customFormat="1" ht="30.75" customHeight="1" x14ac:dyDescent="0.35">
      <c r="A334" s="64">
        <v>46084</v>
      </c>
      <c r="B334" s="110">
        <v>46101</v>
      </c>
      <c r="C334" s="57" t="s">
        <v>318</v>
      </c>
      <c r="D334" s="57" t="s">
        <v>39</v>
      </c>
      <c r="E334" s="57" t="s">
        <v>40</v>
      </c>
      <c r="F334" s="117">
        <v>200</v>
      </c>
      <c r="G334" s="62">
        <v>4.2</v>
      </c>
      <c r="H334" s="84">
        <v>4.2</v>
      </c>
      <c r="I334" s="54">
        <f t="shared" si="37"/>
        <v>0</v>
      </c>
      <c r="J334" s="54">
        <v>0</v>
      </c>
      <c r="K334" s="59">
        <v>0.1</v>
      </c>
      <c r="L334" s="60">
        <v>1</v>
      </c>
      <c r="M334" s="59">
        <v>0.1</v>
      </c>
      <c r="N334" s="58">
        <v>0</v>
      </c>
      <c r="O334" s="75">
        <v>0.16</v>
      </c>
      <c r="P334" s="57">
        <v>25</v>
      </c>
    </row>
    <row r="335" spans="1:16" s="57" customFormat="1" ht="30.75" customHeight="1" x14ac:dyDescent="0.35">
      <c r="A335" s="64">
        <v>46084</v>
      </c>
      <c r="B335" s="110">
        <v>46101</v>
      </c>
      <c r="C335" s="57" t="s">
        <v>319</v>
      </c>
      <c r="D335" s="57" t="s">
        <v>39</v>
      </c>
      <c r="E335" s="57" t="s">
        <v>40</v>
      </c>
      <c r="F335" s="117">
        <v>640</v>
      </c>
      <c r="G335" s="62">
        <v>9</v>
      </c>
      <c r="H335" s="84">
        <v>10</v>
      </c>
      <c r="I335" s="54">
        <f t="shared" si="37"/>
        <v>1.2E-2</v>
      </c>
      <c r="J335" s="54">
        <v>1.2E-2</v>
      </c>
      <c r="K335" s="59">
        <v>0.1</v>
      </c>
      <c r="L335" s="60">
        <v>1</v>
      </c>
      <c r="M335" s="59">
        <v>0.1</v>
      </c>
      <c r="N335" s="58">
        <v>1.2E-2</v>
      </c>
      <c r="O335" s="75">
        <v>0.16</v>
      </c>
      <c r="P335" s="57">
        <v>12</v>
      </c>
    </row>
    <row r="336" spans="1:16" s="57" customFormat="1" ht="30.75" customHeight="1" x14ac:dyDescent="0.35">
      <c r="A336" s="64">
        <v>46120</v>
      </c>
      <c r="B336" s="64">
        <v>46128</v>
      </c>
      <c r="C336" s="57" t="s">
        <v>322</v>
      </c>
      <c r="D336" s="57" t="s">
        <v>39</v>
      </c>
      <c r="E336" s="57" t="s">
        <v>40</v>
      </c>
      <c r="F336" s="117">
        <v>140</v>
      </c>
      <c r="G336" s="62">
        <v>8.9</v>
      </c>
      <c r="H336" s="84">
        <v>9.6999999999999993</v>
      </c>
      <c r="I336" s="54">
        <f t="shared" si="37"/>
        <v>9.599999999999987E-3</v>
      </c>
      <c r="J336" s="54">
        <v>9.5999999999999992E-3</v>
      </c>
      <c r="K336" s="59">
        <v>0.1</v>
      </c>
      <c r="L336" s="60">
        <v>1</v>
      </c>
      <c r="M336" s="59">
        <v>0.1</v>
      </c>
      <c r="N336" s="58">
        <v>9.5999999999999992E-3</v>
      </c>
      <c r="O336" s="75">
        <v>0.16</v>
      </c>
      <c r="P336" s="57">
        <v>12</v>
      </c>
    </row>
    <row r="337" spans="1:16" s="57" customFormat="1" ht="30.75" customHeight="1" x14ac:dyDescent="0.35">
      <c r="A337" s="64">
        <v>46121</v>
      </c>
      <c r="B337" s="64">
        <v>46128</v>
      </c>
      <c r="C337" s="57" t="s">
        <v>321</v>
      </c>
      <c r="D337" s="57" t="s">
        <v>39</v>
      </c>
      <c r="E337" s="57" t="s">
        <v>40</v>
      </c>
      <c r="F337" s="117">
        <v>50</v>
      </c>
      <c r="G337" s="62">
        <v>4.5999999999999996</v>
      </c>
      <c r="H337" s="84">
        <v>4.9400000000000004</v>
      </c>
      <c r="I337" s="54">
        <v>8.5000000000000006E-3</v>
      </c>
      <c r="J337" s="54">
        <v>8.5000000000000006E-3</v>
      </c>
      <c r="K337" s="59">
        <v>0.1</v>
      </c>
      <c r="L337" s="60">
        <v>1</v>
      </c>
      <c r="M337" s="59">
        <v>0.1</v>
      </c>
      <c r="N337" s="58">
        <v>8.5000000000000006E-3</v>
      </c>
      <c r="O337" s="75">
        <v>0.16</v>
      </c>
      <c r="P337" s="57">
        <v>25</v>
      </c>
    </row>
    <row r="338" spans="1:16" s="57" customFormat="1" ht="30.75" customHeight="1" x14ac:dyDescent="0.35">
      <c r="A338" s="64">
        <v>46134</v>
      </c>
      <c r="B338" s="64">
        <v>46141</v>
      </c>
      <c r="C338" s="57" t="s">
        <v>325</v>
      </c>
      <c r="D338" s="57" t="s">
        <v>39</v>
      </c>
      <c r="E338" s="57" t="s">
        <v>40</v>
      </c>
      <c r="F338" s="117">
        <v>135</v>
      </c>
      <c r="G338" s="62">
        <v>4.5</v>
      </c>
      <c r="H338" s="84">
        <v>4.9000000000000004</v>
      </c>
      <c r="I338" s="54">
        <f t="shared" ref="I338:I343" si="38">(G338-H338)/(G338)*(-G338*100*P338)/100000</f>
        <v>1.0000000000000007E-2</v>
      </c>
      <c r="J338" s="54">
        <v>0.01</v>
      </c>
      <c r="K338" s="59">
        <v>0.1</v>
      </c>
      <c r="L338" s="60">
        <v>1</v>
      </c>
      <c r="M338" s="59">
        <v>0.1</v>
      </c>
      <c r="N338" s="58">
        <v>0.01</v>
      </c>
      <c r="O338" s="75">
        <v>0.16</v>
      </c>
      <c r="P338" s="57">
        <v>25</v>
      </c>
    </row>
    <row r="339" spans="1:16" s="57" customFormat="1" ht="30.75" customHeight="1" x14ac:dyDescent="0.35">
      <c r="A339" s="64">
        <v>46129</v>
      </c>
      <c r="B339" s="64">
        <v>46147</v>
      </c>
      <c r="C339" s="57" t="s">
        <v>324</v>
      </c>
      <c r="D339" s="57" t="s">
        <v>39</v>
      </c>
      <c r="E339" s="57" t="s">
        <v>40</v>
      </c>
      <c r="F339" s="117">
        <v>89</v>
      </c>
      <c r="G339" s="62">
        <v>4.5</v>
      </c>
      <c r="H339" s="84">
        <v>4</v>
      </c>
      <c r="I339" s="54">
        <f t="shared" si="38"/>
        <v>-1.2500000000000001E-2</v>
      </c>
      <c r="J339" s="54">
        <v>-1.2500000000000001E-2</v>
      </c>
      <c r="K339" s="59">
        <v>0.1</v>
      </c>
      <c r="L339" s="60">
        <v>1</v>
      </c>
      <c r="M339" s="59">
        <v>0.1</v>
      </c>
      <c r="N339" s="58">
        <v>-1.2500000000000001E-2</v>
      </c>
      <c r="O339" s="75">
        <v>0.16</v>
      </c>
      <c r="P339" s="57">
        <v>25</v>
      </c>
    </row>
    <row r="340" spans="1:16" s="57" customFormat="1" ht="30.75" customHeight="1" x14ac:dyDescent="0.35">
      <c r="A340" s="64">
        <v>46134</v>
      </c>
      <c r="B340" s="64">
        <v>46148</v>
      </c>
      <c r="C340" s="57" t="s">
        <v>327</v>
      </c>
      <c r="D340" s="57" t="s">
        <v>39</v>
      </c>
      <c r="E340" s="57" t="s">
        <v>40</v>
      </c>
      <c r="F340" s="117">
        <v>48</v>
      </c>
      <c r="G340" s="62">
        <v>4.5</v>
      </c>
      <c r="H340" s="84">
        <v>4.95</v>
      </c>
      <c r="I340" s="54">
        <f t="shared" si="38"/>
        <v>1.1250000000000005E-2</v>
      </c>
      <c r="J340" s="54">
        <v>1.1299999999999999E-2</v>
      </c>
      <c r="K340" s="59">
        <v>0.1</v>
      </c>
      <c r="L340" s="60">
        <v>1</v>
      </c>
      <c r="M340" s="59">
        <v>0.1</v>
      </c>
      <c r="N340" s="58">
        <v>1.1299999999999999E-2</v>
      </c>
      <c r="O340" s="75">
        <v>0.16</v>
      </c>
      <c r="P340" s="57">
        <v>25</v>
      </c>
    </row>
    <row r="341" spans="1:16" s="57" customFormat="1" ht="30.75" customHeight="1" x14ac:dyDescent="0.35">
      <c r="A341" s="64">
        <v>46146</v>
      </c>
      <c r="B341" s="64">
        <v>46150</v>
      </c>
      <c r="C341" s="57" t="s">
        <v>330</v>
      </c>
      <c r="D341" s="57" t="s">
        <v>39</v>
      </c>
      <c r="E341" s="57" t="s">
        <v>40</v>
      </c>
      <c r="F341" s="117">
        <v>170</v>
      </c>
      <c r="G341" s="62">
        <v>4.7</v>
      </c>
      <c r="H341" s="84">
        <v>5</v>
      </c>
      <c r="I341" s="54">
        <f t="shared" si="38"/>
        <v>7.4999999999999945E-3</v>
      </c>
      <c r="J341" s="54">
        <v>7.4999999999999997E-3</v>
      </c>
      <c r="K341" s="59">
        <v>0.1</v>
      </c>
      <c r="L341" s="60">
        <v>1</v>
      </c>
      <c r="M341" s="59">
        <v>0.1</v>
      </c>
      <c r="N341" s="58">
        <v>7.4999999999999997E-3</v>
      </c>
      <c r="O341" s="75">
        <v>0.16</v>
      </c>
      <c r="P341" s="57">
        <v>25</v>
      </c>
    </row>
    <row r="342" spans="1:16" s="57" customFormat="1" ht="30.75" customHeight="1" x14ac:dyDescent="0.35">
      <c r="A342" s="64">
        <v>46149</v>
      </c>
      <c r="B342" s="64">
        <v>46157</v>
      </c>
      <c r="C342" s="57" t="s">
        <v>335</v>
      </c>
      <c r="D342" s="57" t="s">
        <v>39</v>
      </c>
      <c r="E342" s="57" t="s">
        <v>40</v>
      </c>
      <c r="F342" s="117">
        <v>160</v>
      </c>
      <c r="G342" s="62">
        <v>4.7</v>
      </c>
      <c r="H342" s="84">
        <v>5</v>
      </c>
      <c r="I342" s="54">
        <f t="shared" si="38"/>
        <v>7.4999999999999945E-3</v>
      </c>
      <c r="J342" s="54">
        <v>7.4999999999999997E-3</v>
      </c>
      <c r="K342" s="59">
        <v>0.1</v>
      </c>
      <c r="L342" s="60">
        <v>1</v>
      </c>
      <c r="M342" s="59">
        <v>0.1</v>
      </c>
      <c r="N342" s="58">
        <v>7.4999999999999997E-3</v>
      </c>
      <c r="O342" s="75">
        <v>0.16</v>
      </c>
      <c r="P342" s="57">
        <v>25</v>
      </c>
    </row>
    <row r="343" spans="1:16" s="57" customFormat="1" ht="30.75" customHeight="1" x14ac:dyDescent="0.35">
      <c r="A343" s="64">
        <v>46156</v>
      </c>
      <c r="B343" s="64">
        <v>46164</v>
      </c>
      <c r="C343" s="57" t="s">
        <v>338</v>
      </c>
      <c r="D343" s="57" t="s">
        <v>39</v>
      </c>
      <c r="E343" s="57" t="s">
        <v>40</v>
      </c>
      <c r="F343" s="117">
        <v>160</v>
      </c>
      <c r="G343" s="62">
        <v>4.5999999999999996</v>
      </c>
      <c r="H343" s="84">
        <v>5</v>
      </c>
      <c r="I343" s="54">
        <f t="shared" si="38"/>
        <v>1.0000000000000007E-2</v>
      </c>
      <c r="J343" s="54">
        <v>0.01</v>
      </c>
      <c r="K343" s="59">
        <v>0.1</v>
      </c>
      <c r="L343" s="60">
        <v>1</v>
      </c>
      <c r="M343" s="59">
        <v>0.1</v>
      </c>
      <c r="N343" s="58">
        <v>0.01</v>
      </c>
      <c r="O343" s="75">
        <v>0.16</v>
      </c>
      <c r="P343" s="57">
        <v>25</v>
      </c>
    </row>
    <row r="344" spans="1:16" s="57" customFormat="1" ht="30.75" customHeight="1" x14ac:dyDescent="0.35">
      <c r="A344" s="64">
        <v>46147</v>
      </c>
      <c r="B344" s="64">
        <v>46168</v>
      </c>
      <c r="C344" s="57" t="s">
        <v>341</v>
      </c>
      <c r="D344" s="57" t="s">
        <v>39</v>
      </c>
      <c r="E344" s="57" t="s">
        <v>40</v>
      </c>
      <c r="F344" s="117">
        <v>755</v>
      </c>
      <c r="G344" s="62">
        <v>4</v>
      </c>
      <c r="H344" s="84">
        <v>2.9</v>
      </c>
      <c r="I344" s="54">
        <f t="shared" ref="I344:I349" si="39">(G344-H344)/(G344)*(-G344*100*P344)/100000</f>
        <v>-2.75E-2</v>
      </c>
      <c r="J344" s="54">
        <v>-2.75E-2</v>
      </c>
      <c r="K344" s="59">
        <v>0.1</v>
      </c>
      <c r="L344" s="60">
        <v>1</v>
      </c>
      <c r="M344" s="59">
        <v>0.1</v>
      </c>
      <c r="N344" s="58">
        <v>-2.75E-2</v>
      </c>
      <c r="O344" s="75">
        <v>0.16</v>
      </c>
      <c r="P344" s="57">
        <v>25</v>
      </c>
    </row>
    <row r="345" spans="1:16" s="57" customFormat="1" ht="30.75" customHeight="1" x14ac:dyDescent="0.35">
      <c r="A345" s="64">
        <v>46157</v>
      </c>
      <c r="B345" s="64">
        <v>46169</v>
      </c>
      <c r="C345" s="57" t="s">
        <v>336</v>
      </c>
      <c r="D345" s="57" t="s">
        <v>39</v>
      </c>
      <c r="E345" s="57" t="s">
        <v>40</v>
      </c>
      <c r="F345" s="117">
        <v>410</v>
      </c>
      <c r="G345" s="62">
        <v>8.8000000000000007</v>
      </c>
      <c r="H345" s="84">
        <v>7</v>
      </c>
      <c r="I345" s="54">
        <f t="shared" si="39"/>
        <v>-2.1600000000000008E-2</v>
      </c>
      <c r="J345" s="54">
        <v>-2.1600000000000001E-2</v>
      </c>
      <c r="K345" s="59">
        <v>0.1</v>
      </c>
      <c r="L345" s="60">
        <v>1</v>
      </c>
      <c r="M345" s="59">
        <v>0.1</v>
      </c>
      <c r="N345" s="58">
        <v>-2.1600000000000001E-2</v>
      </c>
      <c r="O345" s="75">
        <v>0.16</v>
      </c>
      <c r="P345" s="57">
        <v>12</v>
      </c>
    </row>
    <row r="346" spans="1:16" s="57" customFormat="1" ht="30.75" customHeight="1" x14ac:dyDescent="0.35">
      <c r="A346" s="64">
        <v>46162</v>
      </c>
      <c r="B346" s="64">
        <v>46171</v>
      </c>
      <c r="C346" s="57" t="s">
        <v>337</v>
      </c>
      <c r="D346" s="57" t="s">
        <v>39</v>
      </c>
      <c r="E346" s="57" t="s">
        <v>40</v>
      </c>
      <c r="F346" s="117">
        <v>121</v>
      </c>
      <c r="G346" s="62">
        <v>4.5999999999999996</v>
      </c>
      <c r="H346" s="84">
        <v>4.9000000000000004</v>
      </c>
      <c r="I346" s="54">
        <f t="shared" si="39"/>
        <v>7.5000000000000179E-3</v>
      </c>
      <c r="J346" s="54">
        <v>7.4999999999999997E-3</v>
      </c>
      <c r="K346" s="59">
        <v>0.1</v>
      </c>
      <c r="L346" s="60">
        <v>1</v>
      </c>
      <c r="M346" s="59">
        <v>0.1</v>
      </c>
      <c r="N346" s="58">
        <v>7.4999999999999997E-3</v>
      </c>
      <c r="O346" s="75">
        <v>0.16</v>
      </c>
      <c r="P346" s="57">
        <v>25</v>
      </c>
    </row>
    <row r="347" spans="1:16" s="57" customFormat="1" ht="30.75" customHeight="1" x14ac:dyDescent="0.35">
      <c r="A347" s="64">
        <v>46163</v>
      </c>
      <c r="B347" s="64">
        <v>46171</v>
      </c>
      <c r="C347" s="57" t="s">
        <v>346</v>
      </c>
      <c r="D347" s="57" t="s">
        <v>39</v>
      </c>
      <c r="E347" s="57" t="s">
        <v>40</v>
      </c>
      <c r="F347" s="117">
        <v>121</v>
      </c>
      <c r="G347" s="62">
        <v>4.6500000000000004</v>
      </c>
      <c r="H347" s="84">
        <v>4.95</v>
      </c>
      <c r="I347" s="54">
        <f t="shared" si="39"/>
        <v>7.4999999999999963E-3</v>
      </c>
      <c r="J347" s="54">
        <v>7.4999999999999997E-3</v>
      </c>
      <c r="K347" s="59">
        <v>0.1</v>
      </c>
      <c r="L347" s="60">
        <v>1</v>
      </c>
      <c r="M347" s="59">
        <v>0.1</v>
      </c>
      <c r="N347" s="58">
        <v>7.4999999999999997E-3</v>
      </c>
      <c r="O347" s="75">
        <v>0.16</v>
      </c>
      <c r="P347" s="57">
        <v>25</v>
      </c>
    </row>
    <row r="348" spans="1:16" s="57" customFormat="1" ht="30.75" customHeight="1" x14ac:dyDescent="0.35">
      <c r="A348" s="64">
        <v>46155</v>
      </c>
      <c r="B348" s="64">
        <v>46171</v>
      </c>
      <c r="C348" s="57" t="s">
        <v>347</v>
      </c>
      <c r="D348" s="57" t="s">
        <v>278</v>
      </c>
      <c r="E348" s="57" t="s">
        <v>40</v>
      </c>
      <c r="F348" s="117">
        <v>145</v>
      </c>
      <c r="G348" s="62">
        <v>4.2</v>
      </c>
      <c r="H348" s="84">
        <v>4.4000000000000004</v>
      </c>
      <c r="I348" s="54">
        <f t="shared" si="39"/>
        <v>5.0000000000000036E-3</v>
      </c>
      <c r="J348" s="54">
        <v>5.0000000000000001E-3</v>
      </c>
      <c r="K348" s="59">
        <v>0.1</v>
      </c>
      <c r="L348" s="60">
        <v>1</v>
      </c>
      <c r="M348" s="59">
        <v>0.1</v>
      </c>
      <c r="N348" s="58">
        <v>5.0000000000000001E-3</v>
      </c>
      <c r="O348" s="75">
        <v>0.16</v>
      </c>
      <c r="P348" s="57">
        <v>25</v>
      </c>
    </row>
    <row r="349" spans="1:16" s="57" customFormat="1" ht="30.75" customHeight="1" x14ac:dyDescent="0.35">
      <c r="A349" s="64">
        <v>46149</v>
      </c>
      <c r="B349" s="64">
        <v>46174</v>
      </c>
      <c r="C349" s="57" t="s">
        <v>353</v>
      </c>
      <c r="D349" s="57" t="s">
        <v>39</v>
      </c>
      <c r="E349" s="57" t="s">
        <v>40</v>
      </c>
      <c r="F349" s="117">
        <v>110</v>
      </c>
      <c r="G349" s="62">
        <v>4.5</v>
      </c>
      <c r="H349" s="84">
        <v>3.6</v>
      </c>
      <c r="I349" s="54">
        <f t="shared" si="39"/>
        <v>-2.2499999999999999E-2</v>
      </c>
      <c r="J349" s="54">
        <v>-2.2499999999999999E-2</v>
      </c>
      <c r="K349" s="59">
        <v>0.1</v>
      </c>
      <c r="L349" s="60">
        <v>1</v>
      </c>
      <c r="M349" s="59">
        <v>0.1</v>
      </c>
      <c r="N349" s="58">
        <v>-2.2499999999999999E-2</v>
      </c>
      <c r="O349" s="75">
        <v>0.16</v>
      </c>
      <c r="P349" s="57">
        <v>25</v>
      </c>
    </row>
    <row r="350" spans="1:16" s="57" customFormat="1" ht="30.75" customHeight="1" x14ac:dyDescent="0.35">
      <c r="A350" s="64">
        <v>46171</v>
      </c>
      <c r="B350" s="64">
        <v>46175</v>
      </c>
      <c r="C350" s="57" t="s">
        <v>348</v>
      </c>
      <c r="D350" s="57" t="s">
        <v>39</v>
      </c>
      <c r="E350" s="57" t="s">
        <v>40</v>
      </c>
      <c r="F350" s="117">
        <v>110</v>
      </c>
      <c r="G350" s="62">
        <v>4.5999999999999996</v>
      </c>
      <c r="H350" s="84">
        <v>4.9800000000000004</v>
      </c>
      <c r="I350" s="54">
        <f>(G350-H350)/(G350)*(-G350*100*P350)/100000</f>
        <v>9.5000000000000188E-3</v>
      </c>
      <c r="J350" s="54">
        <v>9.4999999999999998E-3</v>
      </c>
      <c r="K350" s="59">
        <v>0.1</v>
      </c>
      <c r="L350" s="60">
        <v>1</v>
      </c>
      <c r="M350" s="59">
        <v>0.1</v>
      </c>
      <c r="N350" s="58">
        <v>9.4999999999999998E-3</v>
      </c>
      <c r="O350" s="75">
        <v>0.16</v>
      </c>
      <c r="P350" s="57">
        <v>25</v>
      </c>
    </row>
    <row r="351" spans="1:16" s="57" customFormat="1" ht="30.75" customHeight="1" x14ac:dyDescent="0.35">
      <c r="A351" s="64"/>
      <c r="B351" s="64"/>
      <c r="F351" s="117"/>
      <c r="G351" s="62"/>
      <c r="H351" s="84"/>
      <c r="I351" s="54"/>
      <c r="J351" s="54"/>
      <c r="K351" s="59"/>
      <c r="L351" s="60"/>
      <c r="M351" s="59"/>
      <c r="N351" s="58"/>
      <c r="O351" s="75"/>
    </row>
    <row r="352" spans="1:16" s="57" customFormat="1" ht="30.75" customHeight="1" x14ac:dyDescent="0.35">
      <c r="A352" s="64"/>
      <c r="B352" s="64"/>
      <c r="F352" s="117"/>
      <c r="G352" s="62"/>
      <c r="H352" s="84"/>
      <c r="I352" s="54"/>
      <c r="J352" s="54"/>
      <c r="K352" s="59"/>
      <c r="L352" s="60"/>
      <c r="M352" s="59"/>
      <c r="N352" s="58"/>
      <c r="O352" s="75"/>
    </row>
    <row r="353" spans="1:36" s="57" customFormat="1" ht="30.75" customHeight="1" x14ac:dyDescent="0.35">
      <c r="A353" s="64"/>
      <c r="B353" s="64"/>
      <c r="F353" s="117"/>
      <c r="G353" s="62"/>
      <c r="H353" s="84"/>
      <c r="I353" s="54"/>
      <c r="J353" s="54"/>
      <c r="K353" s="59"/>
      <c r="L353" s="60"/>
      <c r="M353" s="59"/>
      <c r="N353" s="58"/>
      <c r="O353" s="75"/>
    </row>
    <row r="354" spans="1:36" s="57" customFormat="1" ht="30.75" customHeight="1" x14ac:dyDescent="0.35">
      <c r="A354" s="64"/>
      <c r="B354" s="110"/>
      <c r="F354" s="117"/>
      <c r="G354" s="62"/>
      <c r="H354" s="84"/>
      <c r="I354" s="54"/>
      <c r="J354" s="54"/>
      <c r="K354" s="59"/>
      <c r="L354" s="60"/>
      <c r="M354" s="59"/>
      <c r="N354" s="58"/>
      <c r="O354" s="75"/>
    </row>
    <row r="355" spans="1:36" s="57" customFormat="1" ht="30.75" customHeight="1" x14ac:dyDescent="0.35">
      <c r="A355" s="64"/>
      <c r="B355" s="110"/>
      <c r="F355" s="117"/>
      <c r="G355" s="62"/>
      <c r="H355" s="84"/>
      <c r="I355" s="54"/>
      <c r="J355" s="54"/>
      <c r="K355" s="59"/>
      <c r="L355" s="60"/>
      <c r="M355" s="59"/>
      <c r="N355" s="58"/>
      <c r="O355" s="75"/>
    </row>
    <row r="356" spans="1:36" s="63" customFormat="1" ht="30.75" customHeight="1" x14ac:dyDescent="0.35">
      <c r="A356" s="43"/>
      <c r="B356" s="18"/>
      <c r="C356" s="57"/>
      <c r="D356" s="57"/>
      <c r="F356" s="61"/>
      <c r="G356" s="62"/>
      <c r="H356" s="84"/>
      <c r="I356" s="54"/>
      <c r="J356" s="55"/>
      <c r="N356" s="59"/>
    </row>
    <row r="357" spans="1:36" s="42" customFormat="1" ht="31" customHeight="1" x14ac:dyDescent="0.35">
      <c r="A357" s="5" t="s">
        <v>41</v>
      </c>
      <c r="B357" s="4"/>
      <c r="F357" s="44"/>
      <c r="G357" s="45"/>
      <c r="H357" s="99"/>
      <c r="I357" s="46"/>
      <c r="J357" s="28"/>
      <c r="K357" s="29"/>
      <c r="L357" s="30"/>
      <c r="M357" s="29"/>
      <c r="N357" s="28"/>
      <c r="O357" s="28"/>
    </row>
    <row r="358" spans="1:36" s="2" customFormat="1" ht="30.75" customHeight="1" x14ac:dyDescent="0.35">
      <c r="A358" s="5" t="s">
        <v>42</v>
      </c>
      <c r="B358" s="4"/>
      <c r="C358" s="13"/>
      <c r="D358" s="13"/>
      <c r="E358" s="3"/>
      <c r="F358" s="14"/>
      <c r="G358" s="48"/>
      <c r="H358" s="100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5" t="s">
        <v>43</v>
      </c>
      <c r="B359" s="4"/>
      <c r="C359" s="13"/>
      <c r="D359" s="13"/>
      <c r="E359" s="3"/>
      <c r="F359" s="14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5" t="s">
        <v>44</v>
      </c>
      <c r="B360" s="4"/>
      <c r="C360" s="13"/>
      <c r="D360" s="13"/>
      <c r="E360" s="3"/>
      <c r="F360" s="14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5" t="s">
        <v>45</v>
      </c>
      <c r="B361" s="18"/>
      <c r="C361" s="13"/>
      <c r="D361" s="13"/>
      <c r="E361" s="3"/>
      <c r="F361" s="14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3"/>
      <c r="B362" s="18"/>
      <c r="C362" s="13"/>
      <c r="D362" s="13"/>
      <c r="E362" s="3"/>
      <c r="F362" s="14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20"/>
      <c r="C363" s="6"/>
      <c r="D363" s="6"/>
      <c r="E363" s="6"/>
      <c r="F363" s="11"/>
      <c r="G363" s="11"/>
      <c r="H363" s="90"/>
      <c r="I363" s="7"/>
      <c r="J363" s="7"/>
      <c r="K363" s="8"/>
      <c r="L363" s="9"/>
      <c r="M363" s="6"/>
      <c r="N363" s="19"/>
      <c r="O363" s="19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3"/>
      <c r="B364" s="20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3"/>
      <c r="B365" s="20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49"/>
      <c r="B366" s="20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3"/>
      <c r="B367" s="20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3"/>
      <c r="B368" s="20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20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21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3"/>
      <c r="B371" s="20"/>
      <c r="C371" s="6"/>
      <c r="D371" s="20"/>
      <c r="E371" s="6"/>
      <c r="F371" s="20"/>
      <c r="G371" s="6"/>
      <c r="H371" s="91"/>
      <c r="I371" s="6"/>
      <c r="J371" s="6"/>
      <c r="K371" s="20"/>
      <c r="L371" s="6"/>
      <c r="M371" s="20"/>
      <c r="N371" s="6"/>
      <c r="O371" s="6"/>
      <c r="P371" s="20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20"/>
      <c r="C372" s="3"/>
      <c r="D372" s="21"/>
      <c r="E372" s="3"/>
      <c r="F372" s="21"/>
      <c r="G372" s="3"/>
      <c r="H372" s="101"/>
      <c r="I372" s="3"/>
      <c r="J372" s="3"/>
      <c r="K372" s="21"/>
      <c r="L372" s="3"/>
      <c r="M372" s="21"/>
      <c r="N372" s="3"/>
      <c r="O372" s="3"/>
      <c r="P372" s="21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50"/>
      <c r="B373" s="20"/>
      <c r="C373" s="6"/>
      <c r="D373" s="20"/>
      <c r="E373" s="6"/>
      <c r="F373" s="20"/>
      <c r="G373" s="6"/>
      <c r="H373" s="91"/>
      <c r="I373" s="6"/>
      <c r="J373" s="6"/>
      <c r="K373" s="20"/>
      <c r="L373" s="6"/>
      <c r="M373" s="20"/>
      <c r="N373" s="6"/>
      <c r="O373" s="6"/>
      <c r="P373" s="20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20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20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20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51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20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20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20"/>
      <c r="S379" s="6"/>
      <c r="T379" s="20"/>
      <c r="U379" s="6"/>
      <c r="V379" s="20"/>
      <c r="W379" s="6"/>
      <c r="X379" s="20"/>
      <c r="Y379" s="6"/>
      <c r="Z379" s="20"/>
      <c r="AA379" s="6"/>
      <c r="AB379" s="20"/>
      <c r="AC379" s="6"/>
      <c r="AD379" s="20"/>
      <c r="AE379" s="6"/>
      <c r="AF379" s="20"/>
      <c r="AG379" s="6"/>
      <c r="AH379" s="20"/>
      <c r="AI379" s="6"/>
      <c r="AJ379" s="20"/>
    </row>
    <row r="380" spans="1:36" s="2" customFormat="1" ht="30.75" customHeight="1" x14ac:dyDescent="0.35">
      <c r="A380" s="6"/>
      <c r="B380" s="20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3"/>
      <c r="R380" s="21"/>
      <c r="S380" s="3"/>
      <c r="T380" s="21"/>
      <c r="U380" s="3"/>
      <c r="V380" s="21"/>
      <c r="W380" s="3"/>
      <c r="X380" s="21"/>
      <c r="Y380" s="3"/>
      <c r="Z380" s="21"/>
      <c r="AA380" s="3"/>
      <c r="AB380" s="21"/>
      <c r="AC380" s="3"/>
      <c r="AD380" s="21"/>
      <c r="AE380" s="3"/>
      <c r="AF380" s="21"/>
      <c r="AG380" s="3"/>
      <c r="AH380" s="21"/>
      <c r="AI380" s="3"/>
      <c r="AJ380" s="21"/>
    </row>
    <row r="381" spans="1:36" s="2" customFormat="1" ht="30.75" customHeight="1" x14ac:dyDescent="0.35">
      <c r="A381" s="6"/>
      <c r="B381" s="20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20"/>
      <c r="S381" s="6"/>
      <c r="T381" s="20"/>
      <c r="U381" s="6"/>
      <c r="V381" s="20"/>
      <c r="W381" s="6"/>
      <c r="X381" s="20"/>
      <c r="Y381" s="6"/>
      <c r="Z381" s="20"/>
      <c r="AA381" s="6"/>
      <c r="AB381" s="20"/>
      <c r="AC381" s="6"/>
      <c r="AD381" s="20"/>
      <c r="AE381" s="6"/>
      <c r="AF381" s="20"/>
      <c r="AG381" s="6"/>
      <c r="AH381" s="20"/>
      <c r="AI381" s="6"/>
      <c r="AJ381" s="20"/>
    </row>
    <row r="382" spans="1:36" s="2" customFormat="1" ht="30.75" customHeight="1" x14ac:dyDescent="0.35">
      <c r="A382" s="6"/>
      <c r="B382" s="20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20"/>
      <c r="C383" s="6"/>
      <c r="D383" s="6"/>
      <c r="E383" s="6"/>
      <c r="F383" s="6"/>
      <c r="G383" s="6"/>
      <c r="H383" s="8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6"/>
      <c r="G384" s="6"/>
      <c r="H384" s="8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6"/>
      <c r="G385" s="6"/>
      <c r="H385" s="8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8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8"/>
      <c r="C586" s="6"/>
      <c r="D586" s="6"/>
      <c r="E586" s="6"/>
      <c r="F586" s="11"/>
      <c r="G586" s="11"/>
      <c r="H586" s="88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8"/>
      <c r="C587" s="6"/>
      <c r="D587" s="6"/>
      <c r="E587" s="6"/>
      <c r="F587" s="11"/>
      <c r="G587" s="11"/>
      <c r="H587" s="88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8"/>
      <c r="C588" s="6"/>
      <c r="D588" s="6"/>
      <c r="E588" s="6"/>
      <c r="F588" s="11"/>
      <c r="G588" s="11"/>
      <c r="H588" s="88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8"/>
      <c r="C589" s="6"/>
      <c r="D589" s="6"/>
      <c r="E589" s="6"/>
      <c r="F589" s="11"/>
      <c r="G589" s="11"/>
      <c r="H589" s="88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8"/>
      <c r="C590" s="6"/>
      <c r="D590" s="6"/>
      <c r="E590" s="6"/>
      <c r="F590" s="11"/>
      <c r="G590" s="11"/>
      <c r="H590" s="88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8"/>
      <c r="C591" s="6"/>
      <c r="D591" s="6"/>
      <c r="E591" s="6"/>
      <c r="F591" s="11"/>
      <c r="G591" s="11"/>
      <c r="H591" s="88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8"/>
      <c r="C592" s="6"/>
      <c r="D592" s="6"/>
      <c r="E592" s="6"/>
      <c r="F592" s="11"/>
      <c r="G592" s="11"/>
      <c r="H592" s="88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8"/>
      <c r="C593" s="6"/>
      <c r="D593" s="6"/>
      <c r="E593" s="6"/>
      <c r="F593" s="11"/>
      <c r="G593" s="11"/>
      <c r="H593" s="88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8"/>
      <c r="C594" s="6"/>
      <c r="D594" s="6"/>
      <c r="E594" s="6"/>
      <c r="F594" s="11"/>
      <c r="G594" s="11"/>
      <c r="H594" s="88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8"/>
      <c r="C595" s="6"/>
      <c r="D595" s="6"/>
      <c r="E595" s="6"/>
      <c r="F595" s="11"/>
      <c r="G595" s="11"/>
      <c r="H595" s="88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8"/>
      <c r="C596" s="6"/>
      <c r="D596" s="6"/>
      <c r="E596" s="6"/>
      <c r="F596" s="11"/>
      <c r="G596" s="11"/>
      <c r="H596" s="88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8"/>
      <c r="C597" s="6"/>
      <c r="D597" s="6"/>
      <c r="E597" s="6"/>
      <c r="F597" s="11"/>
      <c r="G597" s="11"/>
      <c r="H597" s="88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8"/>
      <c r="C598" s="6"/>
      <c r="D598" s="6"/>
      <c r="E598" s="6"/>
      <c r="F598" s="11"/>
      <c r="G598" s="11"/>
      <c r="H598" s="88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8"/>
      <c r="C599" s="6"/>
      <c r="D599" s="6"/>
      <c r="E599" s="6"/>
      <c r="F599" s="11"/>
      <c r="G599" s="11"/>
      <c r="H599" s="88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8"/>
      <c r="C600" s="6"/>
      <c r="D600" s="6"/>
      <c r="E600" s="6"/>
      <c r="F600" s="11"/>
      <c r="G600" s="11"/>
      <c r="H600" s="88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8"/>
      <c r="C601" s="6"/>
      <c r="D601" s="6"/>
      <c r="E601" s="6"/>
      <c r="F601" s="11"/>
      <c r="G601" s="11"/>
      <c r="H601" s="88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8"/>
      <c r="C602" s="6"/>
      <c r="D602" s="6"/>
      <c r="E602" s="6"/>
      <c r="F602" s="11"/>
      <c r="G602" s="11"/>
      <c r="H602" s="88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8"/>
      <c r="C603" s="6"/>
      <c r="D603" s="6"/>
      <c r="E603" s="6"/>
      <c r="F603" s="11"/>
      <c r="G603" s="11"/>
      <c r="H603" s="88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8"/>
      <c r="C604" s="6"/>
      <c r="D604" s="6"/>
      <c r="E604" s="6"/>
      <c r="F604" s="11"/>
      <c r="G604" s="11"/>
      <c r="H604" s="88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8"/>
      <c r="C605" s="6"/>
      <c r="D605" s="6"/>
      <c r="E605" s="6"/>
      <c r="F605" s="11"/>
      <c r="G605" s="11"/>
      <c r="H605" s="88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8"/>
      <c r="C606" s="6"/>
      <c r="D606" s="6"/>
      <c r="E606" s="6"/>
      <c r="F606" s="11"/>
      <c r="G606" s="11"/>
      <c r="H606" s="88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8"/>
      <c r="C607" s="6"/>
      <c r="D607" s="6"/>
      <c r="E607" s="6"/>
      <c r="F607" s="11"/>
      <c r="G607" s="11"/>
      <c r="H607" s="88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8"/>
      <c r="C608" s="6"/>
      <c r="D608" s="6"/>
      <c r="E608" s="6"/>
      <c r="F608" s="11"/>
      <c r="G608" s="11"/>
      <c r="H608" s="88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8"/>
      <c r="C609" s="6"/>
      <c r="D609" s="6"/>
      <c r="E609" s="6"/>
      <c r="F609" s="11"/>
      <c r="G609" s="11"/>
      <c r="H609" s="88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8"/>
      <c r="C610" s="6"/>
      <c r="D610" s="6"/>
      <c r="E610" s="6"/>
      <c r="F610" s="11"/>
      <c r="G610" s="11"/>
      <c r="H610" s="88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8"/>
      <c r="C611" s="6"/>
      <c r="D611" s="6"/>
      <c r="E611" s="6"/>
      <c r="F611" s="11"/>
      <c r="G611" s="11"/>
      <c r="H611" s="88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8"/>
      <c r="C612" s="6"/>
      <c r="D612" s="6"/>
      <c r="E612" s="6"/>
      <c r="F612" s="11"/>
      <c r="G612" s="11"/>
      <c r="H612" s="88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8"/>
      <c r="C613" s="6"/>
      <c r="D613" s="6"/>
      <c r="E613" s="6"/>
      <c r="F613" s="11"/>
      <c r="G613" s="11"/>
      <c r="H613" s="88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8"/>
      <c r="C614" s="6"/>
      <c r="D614" s="6"/>
      <c r="E614" s="6"/>
      <c r="F614" s="11"/>
      <c r="G614" s="11"/>
      <c r="H614" s="88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8"/>
      <c r="C615" s="6"/>
      <c r="D615" s="6"/>
      <c r="E615" s="6"/>
      <c r="F615" s="11"/>
      <c r="G615" s="11"/>
      <c r="H615" s="88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1"/>
      <c r="B616" s="1"/>
      <c r="C616" s="6"/>
      <c r="D616" s="6"/>
      <c r="E616" s="6"/>
      <c r="F616" s="11"/>
      <c r="G616" s="11"/>
      <c r="H616" s="88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</sheetData>
  <conditionalFormatting sqref="F66 F357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</cp:lastModifiedBy>
  <dcterms:created xsi:type="dcterms:W3CDTF">2020-07-10T13:32:11Z</dcterms:created>
  <dcterms:modified xsi:type="dcterms:W3CDTF">2026-06-02T20:54:32Z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2026-05-07T20:30:05Z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5b6112bc-0b61-4cae-93a2-4b8277483423</vt:lpwstr>
  </property>
  <property fmtid="{D5CDD505-2E9C-101B-9397-08002B2CF9AE}" pid="7" name="MSIP_Label_defa4170-0d19-0005-0004-bc88714345d2_ActionId">
    <vt:lpwstr>b330302c-51a8-4cae-b383-787a17f1330e</vt:lpwstr>
  </property>
  <property fmtid="{D5CDD505-2E9C-101B-9397-08002B2CF9AE}" pid="8" name="MSIP_Label_defa4170-0d19-0005-0004-bc88714345d2_ContentBits">
    <vt:lpwstr>0</vt:lpwstr>
  </property>
</Properties>
</file>